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seldonpc-my.sharepoint.com/personal/nina_hempstock_chiseldon-pc_gov_uk/Documents/Desktop/Finance/Asset Register/"/>
    </mc:Choice>
  </mc:AlternateContent>
  <xr:revisionPtr revIDLastSave="181" documentId="8_{D8B2AD9B-B1E7-49FA-B5E7-70AC09FA8D75}" xr6:coauthVersionLast="47" xr6:coauthVersionMax="47" xr10:uidLastSave="{D477CEE3-EEC5-4850-84D8-256CC815AFAD}"/>
  <bookViews>
    <workbookView xWindow="-108" yWindow="-108" windowWidth="23256" windowHeight="12456" tabRatio="846" xr2:uid="{00000000-000D-0000-FFFF-FFFF00000000}"/>
  </bookViews>
  <sheets>
    <sheet name="Summary" sheetId="7" r:id="rId1"/>
    <sheet name="Land" sheetId="8" r:id="rId2"/>
    <sheet name="Museum" sheetId="6" r:id="rId3"/>
    <sheet name="Chapel" sheetId="1" r:id="rId4"/>
    <sheet name="Recreation Hall" sheetId="2" r:id="rId5"/>
    <sheet name="Changing rooms" sheetId="4" r:id="rId6"/>
    <sheet name="Around the Parish" sheetId="5" r:id="rId7"/>
    <sheet name="Transparency Code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I63" i="5"/>
  <c r="H66" i="5"/>
  <c r="I41" i="1"/>
  <c r="I21" i="1"/>
  <c r="I62" i="5"/>
  <c r="I61" i="5"/>
  <c r="I7" i="2"/>
  <c r="I20" i="1"/>
  <c r="I40" i="1"/>
  <c r="I30" i="1"/>
  <c r="I60" i="5"/>
  <c r="I59" i="5"/>
  <c r="I58" i="5"/>
  <c r="I57" i="5"/>
  <c r="I56" i="5"/>
  <c r="I55" i="5"/>
  <c r="F66" i="5"/>
  <c r="I49" i="2"/>
  <c r="I50" i="2"/>
  <c r="I51" i="2"/>
  <c r="I52" i="2"/>
  <c r="I53" i="2"/>
  <c r="I54" i="2"/>
  <c r="I55" i="2"/>
  <c r="I56" i="2"/>
  <c r="I19" i="1"/>
  <c r="I48" i="2"/>
  <c r="I54" i="1"/>
  <c r="I54" i="5"/>
  <c r="I48" i="1"/>
  <c r="I53" i="1"/>
  <c r="I55" i="1"/>
  <c r="I39" i="1"/>
  <c r="G66" i="5" l="1"/>
  <c r="I51" i="5"/>
  <c r="I52" i="5"/>
  <c r="I53" i="5"/>
  <c r="F25" i="7"/>
  <c r="E25" i="7"/>
  <c r="C25" i="7"/>
  <c r="F11" i="8"/>
  <c r="H11" i="8"/>
  <c r="I11" i="8"/>
  <c r="G11" i="8"/>
  <c r="D25" i="7" s="1"/>
  <c r="I44" i="5"/>
  <c r="I43" i="5"/>
  <c r="I50" i="5"/>
  <c r="I35" i="1"/>
  <c r="I36" i="1"/>
  <c r="I37" i="1"/>
  <c r="I38" i="1"/>
  <c r="I44" i="1"/>
  <c r="I45" i="1"/>
  <c r="I46" i="1"/>
  <c r="I47" i="1"/>
  <c r="I49" i="1"/>
  <c r="I50" i="1"/>
  <c r="I51" i="1"/>
  <c r="I52" i="1"/>
  <c r="I56" i="1"/>
  <c r="I48" i="5"/>
  <c r="I49" i="5"/>
  <c r="I47" i="5" l="1"/>
  <c r="I45" i="5"/>
  <c r="I46" i="5"/>
  <c r="I40" i="5"/>
  <c r="I41" i="5"/>
  <c r="I42" i="5"/>
  <c r="I3" i="1"/>
  <c r="I4" i="1"/>
  <c r="I5" i="1"/>
  <c r="I2" i="1"/>
  <c r="I12" i="5" l="1"/>
  <c r="I38" i="5"/>
  <c r="J59" i="1" l="1"/>
  <c r="H59" i="1"/>
  <c r="G59" i="1"/>
  <c r="I33" i="5" l="1"/>
  <c r="I34" i="5"/>
  <c r="I35" i="5"/>
  <c r="I36" i="5"/>
  <c r="I37" i="5"/>
  <c r="I21" i="2" l="1"/>
  <c r="I22" i="2"/>
  <c r="I23" i="2"/>
  <c r="I25" i="2"/>
  <c r="I26" i="2"/>
  <c r="I31" i="5" l="1"/>
  <c r="I32" i="5"/>
  <c r="I30" i="5" l="1"/>
  <c r="I29" i="5"/>
  <c r="I16" i="2"/>
  <c r="I27" i="5" l="1"/>
  <c r="I28" i="5"/>
  <c r="I26" i="5" l="1"/>
  <c r="I25" i="5"/>
  <c r="I24" i="5"/>
  <c r="I23" i="5"/>
  <c r="I22" i="5"/>
  <c r="I21" i="5"/>
  <c r="I19" i="5"/>
  <c r="I18" i="5"/>
  <c r="I17" i="5"/>
  <c r="I16" i="5"/>
  <c r="I15" i="5"/>
  <c r="I14" i="5"/>
  <c r="I13" i="5"/>
  <c r="I11" i="5"/>
  <c r="I10" i="5"/>
  <c r="I9" i="5"/>
  <c r="I8" i="5"/>
  <c r="I7" i="5"/>
  <c r="I6" i="5"/>
  <c r="I5" i="5"/>
  <c r="I4" i="5"/>
  <c r="I3" i="5"/>
  <c r="I9" i="4" l="1"/>
  <c r="I10" i="4"/>
  <c r="I4" i="2" l="1"/>
  <c r="I8" i="4" l="1"/>
  <c r="G16" i="4" l="1"/>
  <c r="D19" i="7" s="1"/>
  <c r="H16" i="4"/>
  <c r="E19" i="7" s="1"/>
  <c r="D15" i="7"/>
  <c r="G5" i="6"/>
  <c r="H5" i="6"/>
  <c r="E23" i="7" s="1"/>
  <c r="E21" i="7"/>
  <c r="G60" i="2"/>
  <c r="D17" i="7" s="1"/>
  <c r="H60" i="2"/>
  <c r="E17" i="7" s="1"/>
  <c r="D23" i="7"/>
  <c r="E15" i="7"/>
  <c r="E27" i="7" l="1"/>
  <c r="I2" i="6"/>
  <c r="I5" i="6" s="1"/>
  <c r="I64" i="1" s="1"/>
  <c r="C21" i="7"/>
  <c r="I2" i="4"/>
  <c r="I2" i="5"/>
  <c r="I66" i="5" s="1"/>
  <c r="I3" i="4"/>
  <c r="I4" i="4"/>
  <c r="I5" i="4"/>
  <c r="I6" i="4"/>
  <c r="I7" i="4"/>
  <c r="I2" i="2"/>
  <c r="F60" i="2"/>
  <c r="C17" i="7" s="1"/>
  <c r="I3" i="2"/>
  <c r="I5" i="2"/>
  <c r="I6" i="2"/>
  <c r="I8" i="2"/>
  <c r="I9" i="2"/>
  <c r="I10" i="2"/>
  <c r="I11" i="2"/>
  <c r="I12" i="2"/>
  <c r="I13" i="2"/>
  <c r="I14" i="2"/>
  <c r="I15" i="2"/>
  <c r="I18" i="2"/>
  <c r="I19" i="2"/>
  <c r="I20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6" i="4" l="1"/>
  <c r="I63" i="1"/>
  <c r="F17" i="7"/>
  <c r="I60" i="2"/>
  <c r="I61" i="1" s="1"/>
  <c r="F5" i="6"/>
  <c r="C23" i="7" s="1"/>
  <c r="F23" i="7" s="1"/>
  <c r="F16" i="4" l="1"/>
  <c r="J7" i="5"/>
  <c r="C19" i="7" l="1"/>
  <c r="F19" i="7" s="1"/>
  <c r="I62" i="1"/>
  <c r="D21" i="7" l="1"/>
  <c r="D27" i="7" s="1"/>
  <c r="F21" i="7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23" i="1"/>
  <c r="I24" i="1"/>
  <c r="I25" i="1"/>
  <c r="I26" i="1"/>
  <c r="I27" i="1"/>
  <c r="I28" i="1"/>
  <c r="I29" i="1"/>
  <c r="I31" i="1"/>
  <c r="I32" i="1"/>
  <c r="I33" i="1"/>
  <c r="I34" i="1"/>
  <c r="F59" i="1"/>
  <c r="C15" i="7" s="1"/>
  <c r="C27" i="7" s="1"/>
  <c r="I59" i="1" l="1"/>
  <c r="F15" i="7"/>
  <c r="F27" i="7" s="1"/>
  <c r="I66" i="1" l="1"/>
  <c r="F29" i="7"/>
</calcChain>
</file>

<file path=xl/sharedStrings.xml><?xml version="1.0" encoding="utf-8"?>
<sst xmlns="http://schemas.openxmlformats.org/spreadsheetml/2006/main" count="858" uniqueCount="469">
  <si>
    <t>Item</t>
  </si>
  <si>
    <t>Description</t>
  </si>
  <si>
    <t>Date Purchased</t>
  </si>
  <si>
    <t>Scrap value</t>
  </si>
  <si>
    <t>OLD CHAPEL</t>
  </si>
  <si>
    <t>Location &amp; number</t>
  </si>
  <si>
    <t>3 x tables</t>
  </si>
  <si>
    <t>Storage cupboard</t>
  </si>
  <si>
    <t>Double metal</t>
  </si>
  <si>
    <t>Double MDF</t>
  </si>
  <si>
    <t>Category</t>
  </si>
  <si>
    <t>Office Furniture</t>
  </si>
  <si>
    <t>4 x wall heaters</t>
  </si>
  <si>
    <t>Curtains</t>
  </si>
  <si>
    <t>Carpet</t>
  </si>
  <si>
    <t xml:space="preserve"> </t>
  </si>
  <si>
    <t>Plastic storage boxes</t>
  </si>
  <si>
    <t>CHAPEL OFFICE</t>
  </si>
  <si>
    <t>HP printer</t>
  </si>
  <si>
    <t>Epsom printer</t>
  </si>
  <si>
    <t>Laptop</t>
  </si>
  <si>
    <t>Sensor light</t>
  </si>
  <si>
    <t>Cemetery bins</t>
  </si>
  <si>
    <t>Bench</t>
  </si>
  <si>
    <t>Wooden</t>
  </si>
  <si>
    <t>B&amp;W A4</t>
  </si>
  <si>
    <t>Colour A4, and photocopy/scan</t>
  </si>
  <si>
    <t>Compaq</t>
  </si>
  <si>
    <t>White porcelain</t>
  </si>
  <si>
    <t>Wooden frame</t>
  </si>
  <si>
    <t>Standard PIR</t>
  </si>
  <si>
    <t>Metal legs/plastic seat</t>
  </si>
  <si>
    <t>Long red x2</t>
  </si>
  <si>
    <t>red pattern</t>
  </si>
  <si>
    <t>Standard foam/carbon dioxide</t>
  </si>
  <si>
    <t>2 x Fire extinguisher</t>
  </si>
  <si>
    <t>free standing</t>
  </si>
  <si>
    <t>2 xStorage cupboard</t>
  </si>
  <si>
    <t>3 x Filing cabinets</t>
  </si>
  <si>
    <t>Metal  4 drawer</t>
  </si>
  <si>
    <t>19 X chairs</t>
  </si>
  <si>
    <t xml:space="preserve">standard air </t>
  </si>
  <si>
    <t>Metal legs/wood tops</t>
  </si>
  <si>
    <t>Office Equipment</t>
  </si>
  <si>
    <t>External furniture</t>
  </si>
  <si>
    <t>External Equipment</t>
  </si>
  <si>
    <t>KITCHEN AREA</t>
  </si>
  <si>
    <t>Cupboards</t>
  </si>
  <si>
    <t>MDF</t>
  </si>
  <si>
    <t>Kitchen Furniture</t>
  </si>
  <si>
    <t>Cooker</t>
  </si>
  <si>
    <t>Electric stand alone</t>
  </si>
  <si>
    <t>Kitchen Equipment</t>
  </si>
  <si>
    <t>Fridge</t>
  </si>
  <si>
    <t>Standard under unit</t>
  </si>
  <si>
    <t>Various</t>
  </si>
  <si>
    <t xml:space="preserve">Standard </t>
  </si>
  <si>
    <t>MAIN HALL</t>
  </si>
  <si>
    <t>Wall heaters x4</t>
  </si>
  <si>
    <t>Equipment</t>
  </si>
  <si>
    <t>MAIN HALL STORAGE</t>
  </si>
  <si>
    <t>plastic &amp; metal</t>
  </si>
  <si>
    <t>*Note - Table tennis tables, small table and box of table tennis equipment is owned by the table tennis club</t>
  </si>
  <si>
    <t>ENTRANCE STORAGE</t>
  </si>
  <si>
    <t>ENTRANCE HALL</t>
  </si>
  <si>
    <t>Alarm system</t>
  </si>
  <si>
    <t>Security</t>
  </si>
  <si>
    <t>DISABLED TOILET</t>
  </si>
  <si>
    <t>Unknown</t>
  </si>
  <si>
    <t>7 various plastic</t>
  </si>
  <si>
    <t>26 boxes</t>
  </si>
  <si>
    <t>7 X hallogen heaters</t>
  </si>
  <si>
    <t>Noticeboard at Badbury</t>
  </si>
  <si>
    <t>Large green metal</t>
  </si>
  <si>
    <t>Noticeboard</t>
  </si>
  <si>
    <t>Noticeboard outside Spar</t>
  </si>
  <si>
    <t>Small wooden</t>
  </si>
  <si>
    <t>SHCMG Gate</t>
  </si>
  <si>
    <t>Black metal double</t>
  </si>
  <si>
    <t>Street Furniture</t>
  </si>
  <si>
    <t>Badbury main road</t>
  </si>
  <si>
    <t>High Street, Chis</t>
  </si>
  <si>
    <t>New Road, Chis</t>
  </si>
  <si>
    <t>Noticeboard at Meadow Stores</t>
  </si>
  <si>
    <t>Near Church</t>
  </si>
  <si>
    <t>red plastic on posts</t>
  </si>
  <si>
    <t>Around village</t>
  </si>
  <si>
    <t>Dog bins x16</t>
  </si>
  <si>
    <t>Castle View Road</t>
  </si>
  <si>
    <t>Play Area</t>
  </si>
  <si>
    <t>Various items</t>
  </si>
  <si>
    <t>Play Equipment</t>
  </si>
  <si>
    <t>Rec Field</t>
  </si>
  <si>
    <t>Building</t>
  </si>
  <si>
    <t>Showers x 5</t>
  </si>
  <si>
    <t>White bases</t>
  </si>
  <si>
    <t>Sanitary equipment</t>
  </si>
  <si>
    <t>Showers trays x 5</t>
  </si>
  <si>
    <t>Toilets x 2</t>
  </si>
  <si>
    <t>Fire extinguishers x 2</t>
  </si>
  <si>
    <t>Standard for changing</t>
  </si>
  <si>
    <t>Furniture</t>
  </si>
  <si>
    <t>Safety</t>
  </si>
  <si>
    <t>1 C02 &amp; 1 foam</t>
  </si>
  <si>
    <t>Pre-fab building</t>
  </si>
  <si>
    <t>2015/16 audit - 1436.00 added to asset register for printer, phone and badbury noticeboard.</t>
  </si>
  <si>
    <t>LADIES TOILET</t>
  </si>
  <si>
    <t>MENS TOILET</t>
  </si>
  <si>
    <t>No single item over £100.00</t>
  </si>
  <si>
    <t>New extinguishers installed April 2015.  Old extinguishers were thrown away by mistake</t>
  </si>
  <si>
    <t>Total</t>
  </si>
  <si>
    <t>CHAPEL TOILET</t>
  </si>
  <si>
    <t>2 x Oak frames</t>
  </si>
  <si>
    <t>Large oak</t>
  </si>
  <si>
    <t>Stone</t>
  </si>
  <si>
    <t>2 x noticeboards - external</t>
  </si>
  <si>
    <t>OUTSIDE</t>
  </si>
  <si>
    <t>MUSEUM</t>
  </si>
  <si>
    <t>18.00 per chair</t>
  </si>
  <si>
    <t>115.00 each</t>
  </si>
  <si>
    <t>110.00 each</t>
  </si>
  <si>
    <t>15.00 per bin</t>
  </si>
  <si>
    <t>70.00 each</t>
  </si>
  <si>
    <t xml:space="preserve">Unknown </t>
  </si>
  <si>
    <t>40.00 per tray</t>
  </si>
  <si>
    <t>60.00 per shower</t>
  </si>
  <si>
    <t>50.00 per toilet</t>
  </si>
  <si>
    <t>78.00 per bench</t>
  </si>
  <si>
    <t>Benches x 4</t>
  </si>
  <si>
    <t>280.00 per bin</t>
  </si>
  <si>
    <t>New toilet facility</t>
  </si>
  <si>
    <t>Labour costs</t>
  </si>
  <si>
    <t>Rubbish Bins x7</t>
  </si>
  <si>
    <t>New Laptop</t>
  </si>
  <si>
    <t>HP</t>
  </si>
  <si>
    <t>Retired from use but retained as spare - August 2016</t>
  </si>
  <si>
    <t>Sum insured</t>
  </si>
  <si>
    <t>Pavilion Building</t>
  </si>
  <si>
    <t>Breeze block building</t>
  </si>
  <si>
    <t xml:space="preserve">August 2016 - new laptop for Clerk. Added to Chapel page, and old one kept for spare.  No scrap value </t>
  </si>
  <si>
    <t>Old wooden gate scrapped as rotten. No scrap value</t>
  </si>
  <si>
    <t>Sum insured £94,174.96</t>
  </si>
  <si>
    <t>See Chapel tab for value at new and sum insured</t>
  </si>
  <si>
    <t>* the Museum and Chapel are within the same building.</t>
  </si>
  <si>
    <t>New toilet facilities installed in 2015</t>
  </si>
  <si>
    <t>Scantronic</t>
  </si>
  <si>
    <t>Various dates</t>
  </si>
  <si>
    <t>August 2016 - New metal gate for SHCMG added to Around the Parish, old wooden one rotten - No scrap value</t>
  </si>
  <si>
    <t>Value at New from 1895 unknown</t>
  </si>
  <si>
    <t>25th Nov 2016</t>
  </si>
  <si>
    <t>Gifted item</t>
  </si>
  <si>
    <t>Field</t>
  </si>
  <si>
    <t>Sports Field</t>
  </si>
  <si>
    <t>Land</t>
  </si>
  <si>
    <t>Chairs x20</t>
  </si>
  <si>
    <t>285.00 per bin</t>
  </si>
  <si>
    <t>(gifted item)</t>
  </si>
  <si>
    <t>Nov 2016 - New Officer Brother printer. Old one kept as spare.</t>
  </si>
  <si>
    <t>Feb 2017 - CCTV and intercom</t>
  </si>
  <si>
    <t>BrotherPrinter</t>
  </si>
  <si>
    <t>Brother DCP 9020, copy, print &amp; scan</t>
  </si>
  <si>
    <t>CCTV Cameras, monitor and intercom</t>
  </si>
  <si>
    <t>2 cameras, LCD screen &amp; buzzer system</t>
  </si>
  <si>
    <t>Recreation Hall</t>
  </si>
  <si>
    <t>Changing Rooms</t>
  </si>
  <si>
    <t>Around the Parish</t>
  </si>
  <si>
    <t>Museum</t>
  </si>
  <si>
    <t>New carpet</t>
  </si>
  <si>
    <t xml:space="preserve">TENNIS CLUB </t>
  </si>
  <si>
    <t>Floodlights</t>
  </si>
  <si>
    <t>Fencing</t>
  </si>
  <si>
    <t>Posts for nets</t>
  </si>
  <si>
    <t>CLUB HOUSE</t>
  </si>
  <si>
    <t>Kitchen cupboards</t>
  </si>
  <si>
    <t>Courts</t>
  </si>
  <si>
    <t>x3</t>
  </si>
  <si>
    <t>Perimeter of courts</t>
  </si>
  <si>
    <t>Rec Compound</t>
  </si>
  <si>
    <t>Garage</t>
  </si>
  <si>
    <t>Grey Carpet</t>
  </si>
  <si>
    <t>Wired in Smoke Alarm</t>
  </si>
  <si>
    <t>Loft ladder</t>
  </si>
  <si>
    <t>Smoke alarm</t>
  </si>
  <si>
    <t>Ladder</t>
  </si>
  <si>
    <t>New Chairs from Phil</t>
  </si>
  <si>
    <t>Provided by AllCourts</t>
  </si>
  <si>
    <t>No single item over £100</t>
  </si>
  <si>
    <t>short pile carpet</t>
  </si>
  <si>
    <t>Flooring</t>
  </si>
  <si>
    <t>Wall heaters x 2</t>
  </si>
  <si>
    <t>Standard</t>
  </si>
  <si>
    <t>Fire extinguisher - note. 2 in building</t>
  </si>
  <si>
    <t>concrete slabs, metal doors</t>
  </si>
  <si>
    <t>Chairs, wooden frame, material seat</t>
  </si>
  <si>
    <t>Hodson</t>
  </si>
  <si>
    <t>Noticeboard at Hodson</t>
  </si>
  <si>
    <t>Medium green metal</t>
  </si>
  <si>
    <t>Christmas tree lights</t>
  </si>
  <si>
    <t>For New Road Chiseldon</t>
  </si>
  <si>
    <t>90 lights</t>
  </si>
  <si>
    <t>Decorations</t>
  </si>
  <si>
    <t>Cap expediture added to Xero</t>
  </si>
  <si>
    <t>BT phone box</t>
  </si>
  <si>
    <t>Red phone box</t>
  </si>
  <si>
    <t>Summer 2017</t>
  </si>
  <si>
    <t>Wooden Planters</t>
  </si>
  <si>
    <t>6 planters around the parish</t>
  </si>
  <si>
    <t>Around parish</t>
  </si>
  <si>
    <t>Around the parish</t>
  </si>
  <si>
    <t>Soil for planters</t>
  </si>
  <si>
    <t>Soil</t>
  </si>
  <si>
    <t>Shredder</t>
  </si>
  <si>
    <t>Bonsai</t>
  </si>
  <si>
    <t>NAS drive</t>
  </si>
  <si>
    <t>Value B/forward</t>
  </si>
  <si>
    <t>Additions</t>
  </si>
  <si>
    <t>Disposals</t>
  </si>
  <si>
    <t>Value C/forward</t>
  </si>
  <si>
    <t>£20 each</t>
  </si>
  <si>
    <t>Backup device</t>
  </si>
  <si>
    <t>Purchased May 2018</t>
  </si>
  <si>
    <t>New Noticeboard Draycot Foliat</t>
  </si>
  <si>
    <t>Values C/forward</t>
  </si>
  <si>
    <t>??</t>
  </si>
  <si>
    <t>Would have a metal scrap or re-sale value</t>
  </si>
  <si>
    <t>Grand total</t>
  </si>
  <si>
    <t>Add values before VAT</t>
  </si>
  <si>
    <t>B/Fwd</t>
  </si>
  <si>
    <t>C/Fwd</t>
  </si>
  <si>
    <t>Chapel</t>
  </si>
  <si>
    <t>Check</t>
  </si>
  <si>
    <t>^</t>
  </si>
  <si>
    <t>This should match purchased assets on Xero</t>
  </si>
  <si>
    <t>Asset summary</t>
  </si>
  <si>
    <t>This should match the prior year Box 9 figure</t>
  </si>
  <si>
    <t>&lt;-- This should be zero otherwise there is an error in the formulae</t>
  </si>
  <si>
    <t>New bin lid - near Spar</t>
  </si>
  <si>
    <t>Plastic bin covering</t>
  </si>
  <si>
    <t>CVPA</t>
  </si>
  <si>
    <t>New bench for playground</t>
  </si>
  <si>
    <t>New see saw</t>
  </si>
  <si>
    <t>See Saw</t>
  </si>
  <si>
    <t>2 x external doors - new</t>
  </si>
  <si>
    <t>Doors</t>
  </si>
  <si>
    <t>External doors</t>
  </si>
  <si>
    <t>Butts Road cemetery</t>
  </si>
  <si>
    <t>Tommie WW2 statue</t>
  </si>
  <si>
    <t>Metal lifesize statue</t>
  </si>
  <si>
    <t>Memorial</t>
  </si>
  <si>
    <t>Paid for by public donation. Would have scrap metal value</t>
  </si>
  <si>
    <t>New allotment tank lids</t>
  </si>
  <si>
    <t>New Road allotments</t>
  </si>
  <si>
    <t>Allotment equip</t>
  </si>
  <si>
    <t>ADD VALUES MINUS VAT</t>
  </si>
  <si>
    <t>Wooden lids</t>
  </si>
  <si>
    <t>Speed activiated sign</t>
  </si>
  <si>
    <t>Unit on pole</t>
  </si>
  <si>
    <t>Speed reduction</t>
  </si>
  <si>
    <t>Large monitor</t>
  </si>
  <si>
    <t>Wall mounted monitor</t>
  </si>
  <si>
    <t>Gifted item Jan 2019</t>
  </si>
  <si>
    <t>2 x AED for the parish</t>
  </si>
  <si>
    <t>2 defibs &amp; boxes</t>
  </si>
  <si>
    <t>H&amp;S</t>
  </si>
  <si>
    <t>radiators &amp; lights</t>
  </si>
  <si>
    <t>2 elec radiators &amp; outside lights</t>
  </si>
  <si>
    <t>Heating &amp; lighting</t>
  </si>
  <si>
    <t>Safety equipment</t>
  </si>
  <si>
    <t>black hexagonal floor matting</t>
  </si>
  <si>
    <t>Bought via Allbuild</t>
  </si>
  <si>
    <t>Via KT Electrical invoice reconciled 21.11.18</t>
  </si>
  <si>
    <t>New doors Jan 2019, supplied by iDec - reconciled 23.1.19</t>
  </si>
  <si>
    <t>£931.03 plus VAT - from The Carpet Shop, reconciled 11th Jan 18</t>
  </si>
  <si>
    <t>On Xero as Cap Expenditure</t>
  </si>
  <si>
    <t>Added as Cap Expenditure on Xero</t>
  </si>
  <si>
    <t>Added to Xero as Cap Expenditure</t>
  </si>
  <si>
    <t>on Xero as Cap Expenditure</t>
  </si>
  <si>
    <t>Defib devices &amp;  metal cases</t>
  </si>
  <si>
    <t>Figures added in 2018</t>
  </si>
  <si>
    <t>Figures added in 2018 (17,204.65)</t>
  </si>
  <si>
    <t>Frost heater</t>
  </si>
  <si>
    <t>On previous years Asset register</t>
  </si>
  <si>
    <t>Wooden planters</t>
  </si>
  <si>
    <t>Was already in 2017/18 asset register</t>
  </si>
  <si>
    <t>Chairmans badge of office</t>
  </si>
  <si>
    <t>Medalion and silver bars on ribbon</t>
  </si>
  <si>
    <t>Ceremonial</t>
  </si>
  <si>
    <t>Should have been included in historical asset register but wasnt-  was recorded correctly in 2019/20 audit figures</t>
  </si>
  <si>
    <t>Strimmer for handyman</t>
  </si>
  <si>
    <t>Maint equipment</t>
  </si>
  <si>
    <t>Historical item - not added before now. Replacement value of £2000 quoted by Fatorrini the original maker of the chain</t>
  </si>
  <si>
    <t>Norris close planter</t>
  </si>
  <si>
    <t>Dog bin Home Close</t>
  </si>
  <si>
    <t>Leaf blower for handyman</t>
  </si>
  <si>
    <t>Stihl</t>
  </si>
  <si>
    <t>Extra bars to chairmans chains</t>
  </si>
  <si>
    <t>Chapel office</t>
  </si>
  <si>
    <t>Rec Hall garage</t>
  </si>
  <si>
    <t>Home Close</t>
  </si>
  <si>
    <t>Norris Close</t>
  </si>
  <si>
    <t>Wooden triangle planter</t>
  </si>
  <si>
    <t>New sign for gate</t>
  </si>
  <si>
    <t>New outside sign Hall &amp; Chapel combined</t>
  </si>
  <si>
    <t>Dog bin</t>
  </si>
  <si>
    <t>Black plastic</t>
  </si>
  <si>
    <t>Draycot Foliat bin</t>
  </si>
  <si>
    <t>New rubbish bin</t>
  </si>
  <si>
    <t xml:space="preserve">Red plastic   </t>
  </si>
  <si>
    <t xml:space="preserve">Tables x 6 </t>
  </si>
  <si>
    <t>Square plastic &amp; metal</t>
  </si>
  <si>
    <t>Added 2020</t>
  </si>
  <si>
    <t>Tables x Rectangle</t>
  </si>
  <si>
    <t>Badbury Defibrillator</t>
  </si>
  <si>
    <t>1 x Defib and box</t>
  </si>
  <si>
    <t>Defib and metal box</t>
  </si>
  <si>
    <t>New CVPA play equipment</t>
  </si>
  <si>
    <t>Rec field Defibrilator</t>
  </si>
  <si>
    <t>Feb/March 2020</t>
  </si>
  <si>
    <t>Dell</t>
  </si>
  <si>
    <t>Don’t add new SHCMG metal single gate as not a new item - replacement of wooden gate</t>
  </si>
  <si>
    <t>KOMPAN stepping pods</t>
  </si>
  <si>
    <t>KOMPAN Metal somersault bars</t>
  </si>
  <si>
    <t>Wicksteed. Flying bats cog spinner</t>
  </si>
  <si>
    <t>Wicksteed. Sands of time play wheel</t>
  </si>
  <si>
    <t>Wicksteed. Talking Pirates tubes</t>
  </si>
  <si>
    <t>x6</t>
  </si>
  <si>
    <t>New floor matting for see saw</t>
  </si>
  <si>
    <t>See Rec Hall page for combined entry</t>
  </si>
  <si>
    <t>Metal</t>
  </si>
  <si>
    <t>Signage</t>
  </si>
  <si>
    <t>£1889 for 3 items</t>
  </si>
  <si>
    <t>£1270 for 2 items</t>
  </si>
  <si>
    <t>Epson WF2860</t>
  </si>
  <si>
    <t>Item scrapped Dec 2020</t>
  </si>
  <si>
    <t xml:space="preserve">Item scrapped   </t>
  </si>
  <si>
    <t>Solar light</t>
  </si>
  <si>
    <t>Light on pole</t>
  </si>
  <si>
    <t>Allotments</t>
  </si>
  <si>
    <t>Water tank lid</t>
  </si>
  <si>
    <t>Metal lid</t>
  </si>
  <si>
    <t>Replacement lids after theft. Scrapped 2020 - decayed beyond use</t>
  </si>
  <si>
    <t>Metal frames to support doors</t>
  </si>
  <si>
    <t>Door Frames</t>
  </si>
  <si>
    <t>Millennium Copse</t>
  </si>
  <si>
    <t>Metal &amp; plastic</t>
  </si>
  <si>
    <t>Metal outside equipment</t>
  </si>
  <si>
    <t>Gym Equipment</t>
  </si>
  <si>
    <t xml:space="preserve">Rec field  </t>
  </si>
  <si>
    <t>Outside Gym equipment 8 pieces</t>
  </si>
  <si>
    <t>3rd water tank</t>
  </si>
  <si>
    <t>Metal water tanks</t>
  </si>
  <si>
    <t>Not on site but still owned by CPC - in storage</t>
  </si>
  <si>
    <t>New flooring for 2 rockers</t>
  </si>
  <si>
    <t>Hexagonal rubber flooring</t>
  </si>
  <si>
    <t>Printer</t>
  </si>
  <si>
    <t>Climbing net - witches hat</t>
  </si>
  <si>
    <t xml:space="preserve">Draycot Foliat </t>
  </si>
  <si>
    <t>Marquee</t>
  </si>
  <si>
    <t>War Memorial</t>
  </si>
  <si>
    <t>New Road</t>
  </si>
  <si>
    <t>8x12m plastic/metal marquee A</t>
  </si>
  <si>
    <t>8x12m plastic/metal marquee B</t>
  </si>
  <si>
    <t>Rec garage</t>
  </si>
  <si>
    <t>Was £125.00</t>
  </si>
  <si>
    <t>Was £200</t>
  </si>
  <si>
    <t>Stone memorial</t>
  </si>
  <si>
    <t>Castle View Road - climbing net</t>
  </si>
  <si>
    <t>Reduced to 2</t>
  </si>
  <si>
    <t>Item scrapped</t>
  </si>
  <si>
    <t>Laptop for Admin/RFO</t>
  </si>
  <si>
    <t>Office Equipment - kept at Clerks home</t>
  </si>
  <si>
    <t>Electric radiator</t>
  </si>
  <si>
    <t>Kyros</t>
  </si>
  <si>
    <t>Heating</t>
  </si>
  <si>
    <t>Added Oct 21</t>
  </si>
  <si>
    <t>Meadow Stores New Road</t>
  </si>
  <si>
    <t>Rubbish Bin</t>
  </si>
  <si>
    <t>Not yet on Xero as invoiced not yet received.</t>
  </si>
  <si>
    <t xml:space="preserve">New flooring   </t>
  </si>
  <si>
    <t>Black rubber</t>
  </si>
  <si>
    <t>Wont be on Xero. Gifted to parish</t>
  </si>
  <si>
    <t>Have done disposal of -£9000 to remove old flooring costs</t>
  </si>
  <si>
    <t>Butts Road Cemetery</t>
  </si>
  <si>
    <t>Sir Henry Calley Memorial Garden</t>
  </si>
  <si>
    <t>(Washpool is leased)</t>
  </si>
  <si>
    <t>Area of allotments</t>
  </si>
  <si>
    <t>New laptop for Clerk</t>
  </si>
  <si>
    <t>Badbury</t>
  </si>
  <si>
    <t>Anchors and posts for SIDs</t>
  </si>
  <si>
    <t>Chapel block paving</t>
  </si>
  <si>
    <t>Block paving</t>
  </si>
  <si>
    <t>Jubilee tree guard deposit</t>
  </si>
  <si>
    <t>Tree guard</t>
  </si>
  <si>
    <t>Two seed activiated sign &amp; delivery</t>
  </si>
  <si>
    <t>Solar lights on path</t>
  </si>
  <si>
    <t>Lighting</t>
  </si>
  <si>
    <t>Emergency Lighting to Chapel</t>
  </si>
  <si>
    <t>Emergency Lighting</t>
  </si>
  <si>
    <t>Emergency Lighting to Rec Hall and Tennis Club</t>
  </si>
  <si>
    <t>ALL AREAS</t>
  </si>
  <si>
    <t>Emergency Lighting to Sports Pavillion</t>
  </si>
  <si>
    <t>Reduced from £18k to £9k, £9k disposal shown last year</t>
  </si>
  <si>
    <t>Reduced from £209 to £104.50, £104.50 disposal shown last year</t>
  </si>
  <si>
    <t>Purchased new Feb 2017. Stopped working Nov 2022</t>
  </si>
  <si>
    <t>Stolen autumn 2022</t>
  </si>
  <si>
    <t>Hodson Road</t>
  </si>
  <si>
    <t>Bus shelter</t>
  </si>
  <si>
    <t>Costwold Stone</t>
  </si>
  <si>
    <t>Email 16.01.23 15:09 Allbuild rough estimate</t>
  </si>
  <si>
    <t>Amp and microphones for events</t>
  </si>
  <si>
    <t>Events</t>
  </si>
  <si>
    <t>New office printer</t>
  </si>
  <si>
    <t>Brother</t>
  </si>
  <si>
    <t>2 black bins and fixing kits</t>
  </si>
  <si>
    <t>Strouds Hill solar light</t>
  </si>
  <si>
    <t>Strouds Hill</t>
  </si>
  <si>
    <t>Chapel solar bollards, delivery, installation by handman &amp; materials</t>
  </si>
  <si>
    <t>Security bollard for Rec hall</t>
  </si>
  <si>
    <t>Rec Compound in front of gate</t>
  </si>
  <si>
    <t>Yellow metal</t>
  </si>
  <si>
    <t>Installation of monkey bars at CVPA &amp; additional materials required for job</t>
  </si>
  <si>
    <t>KOMPAN Metal somersault bars &amp; stepping pods, purchased March 2020</t>
  </si>
  <si>
    <t>From 1st April 2023 to 31st March 2024</t>
  </si>
  <si>
    <t>Henry Hoover</t>
  </si>
  <si>
    <t>Vacuum, black &amp; red plastic</t>
  </si>
  <si>
    <t>Cleaning</t>
  </si>
  <si>
    <t>Litter picker tools</t>
  </si>
  <si>
    <t>metal</t>
  </si>
  <si>
    <t>Parish litterpicking</t>
  </si>
  <si>
    <t>New Router</t>
  </si>
  <si>
    <t>DrayTek Vigor 2865AC</t>
  </si>
  <si>
    <t>Not purchased this year but omitted from asset register. Added in 2023-24</t>
  </si>
  <si>
    <t>HeartSafe defib for Hodson</t>
  </si>
  <si>
    <t>Local authority land</t>
  </si>
  <si>
    <t>35. Local authorities must publish details of all land and building assets including:</t>
  </si>
  <si>
    <t>All service and office properties occupied or controlled by user bodies, both freehold and leasehold</t>
  </si>
  <si>
    <t>Any properties occupied or run under Private Finance Initiative contracts</t>
  </si>
  <si>
    <t>All other properties they own or use, for example, hostels, laboratories, investment properties and depots</t>
  </si>
  <si>
    <t>Garages unless rented as part of a housing tenancy agreement</t>
  </si>
  <si>
    <t>Surplus, sublet or vacant properties</t>
  </si>
  <si>
    <t>Undeveloped land</t>
  </si>
  <si>
    <t>Serviced or temporary offices where contractual or actual occupation exceeds 3 months, and</t>
  </si>
  <si>
    <t>All future commitments, for example under an agreement for lease, from when the contractual commitment is made</t>
  </si>
  <si>
    <t>None</t>
  </si>
  <si>
    <t>Rec Ground Garage</t>
  </si>
  <si>
    <t>Chapel &amp; Museum, Rec Hall, Pavillion, Allotment, Tennis Club (part of Rec Hall)</t>
  </si>
  <si>
    <t>As above</t>
  </si>
  <si>
    <t>33. Data covered by this section includes:</t>
  </si>
  <si>
    <t>local authority land (see paragraphs 35 to 37)</t>
  </si>
  <si>
    <t>social housing assets (see paragraphs 38 to 41)</t>
  </si>
  <si>
    <t>grants to voluntary, community and social enterprise organisations (see paragraphs 42 and 43)</t>
  </si>
  <si>
    <t>organisation chart (see paragraph 44)</t>
  </si>
  <si>
    <t>trade union facility time (see paragraph 45)</t>
  </si>
  <si>
    <t>parking account (see paragraph 46)</t>
  </si>
  <si>
    <t>parking spaces (see paragraph 47)</t>
  </si>
  <si>
    <t>senior salaries (see paragraphs 48 and 49)</t>
  </si>
  <si>
    <t>constitution (see paragraph 50)</t>
  </si>
  <si>
    <t>pay multiple (see paragraphs 51 and 52), and</t>
  </si>
  <si>
    <t>fraud (see paragraph 53)</t>
  </si>
  <si>
    <t>See above</t>
  </si>
  <si>
    <t>See standing orders and code of conduct on website</t>
  </si>
  <si>
    <t>N/A</t>
  </si>
  <si>
    <t>See homepage on website (at bottom of page)</t>
  </si>
  <si>
    <t>See monthly transaction report on website</t>
  </si>
  <si>
    <t>On 'who are we page' on website</t>
  </si>
  <si>
    <t>The Parish Council has no parking facilities that provide expenditure or income</t>
  </si>
  <si>
    <t>Dog bins x2</t>
  </si>
  <si>
    <t>Strouds Hill and Rec field</t>
  </si>
  <si>
    <t>Approved at the Full Council Meeting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</si>
</sst>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.00_-;[Red]\(#,##0.00\)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B0C0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6" fontId="0" fillId="0" borderId="0" xfId="0" applyNumberFormat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0" fontId="1" fillId="3" borderId="0" xfId="0" applyFont="1" applyFill="1"/>
    <xf numFmtId="0" fontId="0" fillId="3" borderId="1" xfId="0" applyFill="1" applyBorder="1"/>
    <xf numFmtId="17" fontId="0" fillId="3" borderId="1" xfId="0" applyNumberFormat="1" applyFill="1" applyBorder="1"/>
    <xf numFmtId="164" fontId="0" fillId="3" borderId="1" xfId="0" applyNumberFormat="1" applyFill="1" applyBorder="1"/>
    <xf numFmtId="0" fontId="0" fillId="3" borderId="4" xfId="0" applyFill="1" applyBorder="1"/>
    <xf numFmtId="0" fontId="2" fillId="3" borderId="1" xfId="0" applyFont="1" applyFill="1" applyBorder="1"/>
    <xf numFmtId="164" fontId="1" fillId="0" borderId="0" xfId="0" applyNumberFormat="1" applyFont="1"/>
    <xf numFmtId="164" fontId="2" fillId="3" borderId="1" xfId="0" applyNumberFormat="1" applyFont="1" applyFill="1" applyBorder="1"/>
    <xf numFmtId="17" fontId="0" fillId="0" borderId="0" xfId="0" applyNumberFormat="1"/>
    <xf numFmtId="6" fontId="0" fillId="3" borderId="4" xfId="0" applyNumberFormat="1" applyFill="1" applyBorder="1"/>
    <xf numFmtId="43" fontId="0" fillId="0" borderId="0" xfId="1" applyFont="1"/>
    <xf numFmtId="0" fontId="0" fillId="3" borderId="0" xfId="0" applyFill="1"/>
    <xf numFmtId="0" fontId="0" fillId="3" borderId="1" xfId="0" applyFill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17" fontId="0" fillId="3" borderId="4" xfId="0" applyNumberFormat="1" applyFill="1" applyBorder="1"/>
    <xf numFmtId="8" fontId="0" fillId="3" borderId="0" xfId="0" applyNumberFormat="1" applyFill="1"/>
    <xf numFmtId="0" fontId="0" fillId="3" borderId="2" xfId="0" applyFill="1" applyBorder="1"/>
    <xf numFmtId="17" fontId="0" fillId="3" borderId="2" xfId="0" applyNumberFormat="1" applyFill="1" applyBorder="1"/>
    <xf numFmtId="164" fontId="0" fillId="3" borderId="2" xfId="0" applyNumberFormat="1" applyFill="1" applyBorder="1"/>
    <xf numFmtId="8" fontId="0" fillId="3" borderId="1" xfId="0" applyNumberFormat="1" applyFill="1" applyBorder="1"/>
    <xf numFmtId="164" fontId="2" fillId="4" borderId="1" xfId="0" applyNumberFormat="1" applyFont="1" applyFill="1" applyBorder="1"/>
    <xf numFmtId="164" fontId="4" fillId="0" borderId="0" xfId="0" applyNumberFormat="1" applyFont="1"/>
    <xf numFmtId="164" fontId="5" fillId="0" borderId="6" xfId="0" applyNumberFormat="1" applyFont="1" applyBorder="1"/>
    <xf numFmtId="0" fontId="6" fillId="0" borderId="0" xfId="0" applyFont="1"/>
    <xf numFmtId="0" fontId="7" fillId="3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0" fillId="0" borderId="6" xfId="0" applyNumberFormat="1" applyBorder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 vertical="top" wrapText="1"/>
    </xf>
    <xf numFmtId="17" fontId="2" fillId="3" borderId="1" xfId="0" applyNumberFormat="1" applyFont="1" applyFill="1" applyBorder="1"/>
    <xf numFmtId="0" fontId="10" fillId="0" borderId="0" xfId="0" applyFont="1"/>
    <xf numFmtId="0" fontId="11" fillId="0" borderId="0" xfId="0" applyFont="1"/>
    <xf numFmtId="0" fontId="0" fillId="5" borderId="0" xfId="0" applyFill="1"/>
    <xf numFmtId="0" fontId="0" fillId="0" borderId="7" xfId="0" applyBorder="1"/>
    <xf numFmtId="17" fontId="0" fillId="0" borderId="7" xfId="0" applyNumberFormat="1" applyBorder="1"/>
    <xf numFmtId="2" fontId="0" fillId="0" borderId="7" xfId="0" applyNumberFormat="1" applyBorder="1"/>
    <xf numFmtId="164" fontId="0" fillId="4" borderId="7" xfId="0" applyNumberFormat="1" applyFill="1" applyBorder="1"/>
    <xf numFmtId="0" fontId="0" fillId="3" borderId="7" xfId="0" applyFill="1" applyBorder="1"/>
    <xf numFmtId="0" fontId="2" fillId="0" borderId="7" xfId="0" applyFont="1" applyBorder="1"/>
    <xf numFmtId="164" fontId="10" fillId="3" borderId="1" xfId="0" applyNumberFormat="1" applyFont="1" applyFill="1" applyBorder="1"/>
    <xf numFmtId="0" fontId="10" fillId="3" borderId="0" xfId="0" applyFont="1" applyFill="1"/>
    <xf numFmtId="164" fontId="10" fillId="0" borderId="1" xfId="0" applyNumberFormat="1" applyFont="1" applyBorder="1"/>
    <xf numFmtId="164" fontId="12" fillId="0" borderId="1" xfId="0" applyNumberFormat="1" applyFont="1" applyBorder="1"/>
    <xf numFmtId="0" fontId="12" fillId="0" borderId="1" xfId="0" applyFont="1" applyBorder="1"/>
    <xf numFmtId="164" fontId="12" fillId="0" borderId="2" xfId="0" applyNumberFormat="1" applyFont="1" applyBorder="1"/>
    <xf numFmtId="0" fontId="2" fillId="3" borderId="0" xfId="0" applyFont="1" applyFill="1"/>
    <xf numFmtId="2" fontId="2" fillId="3" borderId="7" xfId="0" applyNumberFormat="1" applyFont="1" applyFill="1" applyBorder="1"/>
    <xf numFmtId="17" fontId="0" fillId="3" borderId="7" xfId="0" applyNumberFormat="1" applyFill="1" applyBorder="1"/>
    <xf numFmtId="0" fontId="2" fillId="3" borderId="7" xfId="0" applyFont="1" applyFill="1" applyBorder="1"/>
    <xf numFmtId="8" fontId="2" fillId="3" borderId="1" xfId="0" applyNumberFormat="1" applyFont="1" applyFill="1" applyBorder="1"/>
    <xf numFmtId="164" fontId="0" fillId="3" borderId="7" xfId="0" applyNumberFormat="1" applyFill="1" applyBorder="1"/>
    <xf numFmtId="7" fontId="0" fillId="0" borderId="8" xfId="0" applyNumberFormat="1" applyBorder="1"/>
    <xf numFmtId="7" fontId="2" fillId="0" borderId="8" xfId="0" applyNumberFormat="1" applyFont="1" applyBorder="1"/>
    <xf numFmtId="0" fontId="0" fillId="0" borderId="8" xfId="0" applyBorder="1"/>
    <xf numFmtId="164" fontId="0" fillId="0" borderId="7" xfId="0" applyNumberFormat="1" applyBorder="1"/>
    <xf numFmtId="164" fontId="10" fillId="0" borderId="7" xfId="0" applyNumberFormat="1" applyFont="1" applyBorder="1"/>
    <xf numFmtId="164" fontId="2" fillId="0" borderId="7" xfId="0" applyNumberFormat="1" applyFont="1" applyBorder="1"/>
    <xf numFmtId="164" fontId="2" fillId="3" borderId="7" xfId="0" applyNumberFormat="1" applyFont="1" applyFill="1" applyBorder="1"/>
    <xf numFmtId="164" fontId="10" fillId="3" borderId="7" xfId="0" applyNumberFormat="1" applyFon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4" borderId="0" xfId="0" applyNumberFormat="1" applyFont="1" applyFill="1"/>
    <xf numFmtId="164" fontId="2" fillId="4" borderId="9" xfId="0" applyNumberFormat="1" applyFont="1" applyFill="1" applyBorder="1"/>
    <xf numFmtId="0" fontId="0" fillId="0" borderId="10" xfId="0" applyBorder="1"/>
    <xf numFmtId="164" fontId="2" fillId="4" borderId="2" xfId="0" applyNumberFormat="1" applyFont="1" applyFill="1" applyBorder="1"/>
    <xf numFmtId="14" fontId="0" fillId="0" borderId="1" xfId="0" applyNumberForma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11" xfId="0" applyBorder="1"/>
    <xf numFmtId="164" fontId="2" fillId="3" borderId="3" xfId="0" applyNumberFormat="1" applyFont="1" applyFill="1" applyBorder="1"/>
    <xf numFmtId="164" fontId="2" fillId="3" borderId="0" xfId="0" applyNumberFormat="1" applyFont="1" applyFill="1"/>
    <xf numFmtId="164" fontId="0" fillId="3" borderId="9" xfId="0" applyNumberFormat="1" applyFill="1" applyBorder="1"/>
    <xf numFmtId="164" fontId="0" fillId="3" borderId="4" xfId="0" applyNumberFormat="1" applyFill="1" applyBorder="1"/>
    <xf numFmtId="17" fontId="2" fillId="0" borderId="7" xfId="0" applyNumberFormat="1" applyFont="1" applyBorder="1"/>
    <xf numFmtId="17" fontId="2" fillId="3" borderId="7" xfId="0" applyNumberFormat="1" applyFont="1" applyFill="1" applyBorder="1"/>
    <xf numFmtId="164" fontId="2" fillId="0" borderId="0" xfId="0" applyNumberFormat="1" applyFont="1"/>
    <xf numFmtId="14" fontId="2" fillId="3" borderId="1" xfId="0" applyNumberFormat="1" applyFont="1" applyFill="1" applyBorder="1"/>
    <xf numFmtId="164" fontId="0" fillId="0" borderId="4" xfId="0" applyNumberFormat="1" applyBorder="1"/>
    <xf numFmtId="17" fontId="0" fillId="0" borderId="4" xfId="0" applyNumberFormat="1" applyBorder="1"/>
    <xf numFmtId="0" fontId="0" fillId="0" borderId="4" xfId="0" applyBorder="1"/>
    <xf numFmtId="164" fontId="0" fillId="3" borderId="3" xfId="0" applyNumberFormat="1" applyFill="1" applyBorder="1"/>
    <xf numFmtId="164" fontId="0" fillId="0" borderId="3" xfId="0" applyNumberFormat="1" applyBorder="1"/>
    <xf numFmtId="164" fontId="0" fillId="3" borderId="0" xfId="0" applyNumberFormat="1" applyFill="1"/>
    <xf numFmtId="164" fontId="0" fillId="3" borderId="10" xfId="0" applyNumberFormat="1" applyFill="1" applyBorder="1"/>
    <xf numFmtId="0" fontId="0" fillId="3" borderId="12" xfId="0" applyFill="1" applyBorder="1"/>
    <xf numFmtId="164" fontId="0" fillId="4" borderId="5" xfId="0" applyNumberFormat="1" applyFill="1" applyBorder="1"/>
    <xf numFmtId="164" fontId="0" fillId="4" borderId="1" xfId="0" applyNumberFormat="1" applyFill="1" applyBorder="1"/>
    <xf numFmtId="164" fontId="0" fillId="4" borderId="2" xfId="0" applyNumberFormat="1" applyFill="1" applyBorder="1"/>
    <xf numFmtId="7" fontId="0" fillId="0" borderId="7" xfId="0" applyNumberFormat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0" fillId="5" borderId="7" xfId="0" applyFill="1" applyBorder="1"/>
    <xf numFmtId="17" fontId="0" fillId="5" borderId="1" xfId="0" applyNumberFormat="1" applyFill="1" applyBorder="1"/>
    <xf numFmtId="43" fontId="0" fillId="0" borderId="0" xfId="0" applyNumberFormat="1"/>
    <xf numFmtId="164" fontId="1" fillId="3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>
      <selection activeCell="P16" sqref="P16"/>
    </sheetView>
  </sheetViews>
  <sheetFormatPr defaultRowHeight="14.4" x14ac:dyDescent="0.3"/>
  <cols>
    <col min="3" max="6" width="12.88671875" customWidth="1"/>
    <col min="8" max="8" width="11.33203125" bestFit="1" customWidth="1"/>
    <col min="9" max="9" width="9.33203125" bestFit="1" customWidth="1"/>
  </cols>
  <sheetData>
    <row r="1" spans="1:13" ht="18" x14ac:dyDescent="0.35">
      <c r="A1" s="52" t="s">
        <v>422</v>
      </c>
      <c r="B1" s="52"/>
      <c r="C1" s="52"/>
      <c r="D1" s="52"/>
      <c r="E1" s="52"/>
      <c r="F1" s="52"/>
      <c r="J1" s="51"/>
      <c r="K1" s="51"/>
      <c r="L1" s="51"/>
      <c r="M1" s="51"/>
    </row>
    <row r="3" spans="1:13" hidden="1" x14ac:dyDescent="0.3">
      <c r="A3" t="s">
        <v>105</v>
      </c>
    </row>
    <row r="4" spans="1:13" hidden="1" x14ac:dyDescent="0.3"/>
    <row r="5" spans="1:13" hidden="1" x14ac:dyDescent="0.3">
      <c r="A5" t="s">
        <v>139</v>
      </c>
    </row>
    <row r="6" spans="1:13" hidden="1" x14ac:dyDescent="0.3">
      <c r="A6" t="s">
        <v>147</v>
      </c>
    </row>
    <row r="7" spans="1:13" hidden="1" x14ac:dyDescent="0.3">
      <c r="A7" t="s">
        <v>157</v>
      </c>
    </row>
    <row r="8" spans="1:13" hidden="1" x14ac:dyDescent="0.3">
      <c r="A8" t="s">
        <v>158</v>
      </c>
    </row>
    <row r="9" spans="1:13" x14ac:dyDescent="0.3">
      <c r="A9" s="1" t="s">
        <v>468</v>
      </c>
    </row>
    <row r="11" spans="1:13" x14ac:dyDescent="0.3">
      <c r="B11" s="48" t="s">
        <v>233</v>
      </c>
    </row>
    <row r="13" spans="1:13" x14ac:dyDescent="0.3">
      <c r="C13" s="42" t="s">
        <v>227</v>
      </c>
      <c r="D13" s="42" t="s">
        <v>215</v>
      </c>
      <c r="E13" s="42" t="s">
        <v>216</v>
      </c>
      <c r="F13" s="42" t="s">
        <v>228</v>
      </c>
    </row>
    <row r="15" spans="1:13" x14ac:dyDescent="0.3">
      <c r="B15" s="42" t="s">
        <v>229</v>
      </c>
      <c r="C15" s="43">
        <f>Chapel!F59</f>
        <v>21452.850000000002</v>
      </c>
      <c r="D15" s="43">
        <f>Chapel!G59</f>
        <v>512.66999999999996</v>
      </c>
      <c r="E15" s="43">
        <f>Chapel!H59</f>
        <v>0</v>
      </c>
      <c r="F15" s="43">
        <f>SUM(C15:E15)</f>
        <v>21965.52</v>
      </c>
    </row>
    <row r="16" spans="1:13" x14ac:dyDescent="0.3">
      <c r="B16" s="41"/>
      <c r="C16" s="43"/>
      <c r="D16" s="43"/>
      <c r="E16" s="43"/>
      <c r="F16" s="43"/>
    </row>
    <row r="17" spans="2:9" x14ac:dyDescent="0.3">
      <c r="B17" s="42" t="s">
        <v>163</v>
      </c>
      <c r="C17" s="43">
        <f>'Recreation Hall'!F60</f>
        <v>226789</v>
      </c>
      <c r="D17" s="43">
        <f>'Recreation Hall'!G60</f>
        <v>0</v>
      </c>
      <c r="E17" s="43">
        <f>'Recreation Hall'!H60</f>
        <v>0</v>
      </c>
      <c r="F17" s="43">
        <f>SUM(C17:E17)</f>
        <v>226789</v>
      </c>
    </row>
    <row r="18" spans="2:9" x14ac:dyDescent="0.3">
      <c r="B18" s="41"/>
      <c r="C18" s="43"/>
      <c r="D18" s="43"/>
      <c r="E18" s="43"/>
      <c r="F18" s="43"/>
    </row>
    <row r="19" spans="2:9" x14ac:dyDescent="0.3">
      <c r="B19" s="42" t="s">
        <v>164</v>
      </c>
      <c r="C19" s="43">
        <f>'Changing rooms'!F16</f>
        <v>73998.22</v>
      </c>
      <c r="D19" s="43">
        <f>'Changing rooms'!G16</f>
        <v>0</v>
      </c>
      <c r="E19" s="43">
        <f>'Changing rooms'!H16</f>
        <v>0</v>
      </c>
      <c r="F19" s="43">
        <f>SUM(C19:E19)</f>
        <v>73998.22</v>
      </c>
    </row>
    <row r="20" spans="2:9" x14ac:dyDescent="0.3">
      <c r="B20" s="41"/>
      <c r="C20" s="43"/>
      <c r="D20" s="43"/>
      <c r="E20" s="43"/>
      <c r="F20" s="43"/>
    </row>
    <row r="21" spans="2:9" x14ac:dyDescent="0.3">
      <c r="B21" s="42" t="s">
        <v>165</v>
      </c>
      <c r="C21" s="43">
        <f>'Around the Parish'!F66</f>
        <v>97732.700000000012</v>
      </c>
      <c r="D21" s="43">
        <f>'Around the Parish'!G66</f>
        <v>2752.76</v>
      </c>
      <c r="E21" s="43">
        <f>'Around the Parish'!H66</f>
        <v>-560</v>
      </c>
      <c r="F21" s="43">
        <f>SUM(C21:E21)</f>
        <v>99925.46</v>
      </c>
    </row>
    <row r="22" spans="2:9" x14ac:dyDescent="0.3">
      <c r="B22" s="41"/>
      <c r="C22" s="43"/>
      <c r="D22" s="43"/>
      <c r="E22" s="43"/>
      <c r="F22" s="43"/>
    </row>
    <row r="23" spans="2:9" x14ac:dyDescent="0.3">
      <c r="B23" s="42" t="s">
        <v>166</v>
      </c>
      <c r="C23" s="43">
        <f>Museum!F5</f>
        <v>1</v>
      </c>
      <c r="D23" s="43">
        <f>Museum!G5</f>
        <v>0</v>
      </c>
      <c r="E23" s="43">
        <f>Museum!H5</f>
        <v>0</v>
      </c>
      <c r="F23" s="43">
        <f>SUM(C23:E23)</f>
        <v>1</v>
      </c>
    </row>
    <row r="24" spans="2:9" x14ac:dyDescent="0.3">
      <c r="C24" s="43"/>
      <c r="D24" s="43"/>
      <c r="E24" s="43"/>
      <c r="F24" s="43"/>
    </row>
    <row r="25" spans="2:9" x14ac:dyDescent="0.3">
      <c r="B25" s="42" t="s">
        <v>153</v>
      </c>
      <c r="C25" s="43">
        <f>Land!F11</f>
        <v>5</v>
      </c>
      <c r="D25" s="43">
        <f>Land!G11</f>
        <v>0</v>
      </c>
      <c r="E25" s="43">
        <f>Land!H11</f>
        <v>0</v>
      </c>
      <c r="F25" s="43">
        <f>Land!I11</f>
        <v>5</v>
      </c>
    </row>
    <row r="26" spans="2:9" x14ac:dyDescent="0.3">
      <c r="C26" s="43"/>
      <c r="D26" s="43"/>
      <c r="E26" s="43"/>
      <c r="F26" s="43"/>
    </row>
    <row r="27" spans="2:9" ht="15" thickBot="1" x14ac:dyDescent="0.35">
      <c r="C27" s="44">
        <f>SUM(C15:C25)</f>
        <v>419978.77</v>
      </c>
      <c r="D27" s="44">
        <f t="shared" ref="D27:F27" si="0">SUM(D15:D25)</f>
        <v>3265.4300000000003</v>
      </c>
      <c r="E27" s="44">
        <f t="shared" si="0"/>
        <v>-560</v>
      </c>
      <c r="F27" s="44">
        <f t="shared" si="0"/>
        <v>422684.2</v>
      </c>
      <c r="H27" s="118"/>
      <c r="I27" s="118"/>
    </row>
    <row r="28" spans="2:9" ht="15" thickTop="1" x14ac:dyDescent="0.3"/>
    <row r="29" spans="2:9" x14ac:dyDescent="0.3">
      <c r="C29" s="46" t="s">
        <v>231</v>
      </c>
      <c r="D29" s="46" t="s">
        <v>231</v>
      </c>
      <c r="E29" s="45" t="s">
        <v>230</v>
      </c>
      <c r="F29" s="43">
        <f>Chapel!I59+'Recreation Hall'!I60+'Changing rooms'!I16+'Around the Parish'!I66+Museum!I5+Land!I11-Summary!F27</f>
        <v>0</v>
      </c>
      <c r="G29" t="s">
        <v>235</v>
      </c>
    </row>
    <row r="30" spans="2:9" ht="57.6" x14ac:dyDescent="0.3">
      <c r="C30" s="49" t="s">
        <v>234</v>
      </c>
      <c r="D30" s="47" t="s">
        <v>232</v>
      </c>
    </row>
    <row r="33" spans="1:1" x14ac:dyDescent="0.3">
      <c r="A33" s="1" t="s">
        <v>253</v>
      </c>
    </row>
  </sheetData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53F0-2EE5-4942-8D58-B5B66D12E9A3}">
  <dimension ref="A1:I15"/>
  <sheetViews>
    <sheetView workbookViewId="0">
      <selection activeCell="F16" sqref="F16"/>
    </sheetView>
  </sheetViews>
  <sheetFormatPr defaultRowHeight="14.4" x14ac:dyDescent="0.3"/>
  <cols>
    <col min="1" max="1" width="28.6640625" bestFit="1" customWidth="1"/>
    <col min="2" max="2" width="9.6640625" style="81" customWidth="1"/>
    <col min="3" max="3" width="11.88671875" customWidth="1"/>
    <col min="4" max="4" width="10.77734375" customWidth="1"/>
    <col min="5" max="5" width="15.33203125" customWidth="1"/>
    <col min="6" max="6" width="15" bestFit="1" customWidth="1"/>
    <col min="7" max="7" width="9" bestFit="1" customWidth="1"/>
    <col min="8" max="8" width="8.6640625" bestFit="1" customWidth="1"/>
    <col min="9" max="9" width="15" bestFit="1" customWidth="1"/>
  </cols>
  <sheetData>
    <row r="1" spans="1:9" x14ac:dyDescent="0.3">
      <c r="A1" s="1" t="s">
        <v>5</v>
      </c>
      <c r="B1" s="82" t="s">
        <v>0</v>
      </c>
      <c r="C1" s="1" t="s">
        <v>1</v>
      </c>
      <c r="D1" s="1" t="s">
        <v>10</v>
      </c>
      <c r="E1" s="1" t="s">
        <v>2</v>
      </c>
      <c r="F1" s="1" t="s">
        <v>214</v>
      </c>
      <c r="G1" s="1" t="s">
        <v>215</v>
      </c>
      <c r="H1" s="1" t="s">
        <v>216</v>
      </c>
      <c r="I1" s="1" t="s">
        <v>217</v>
      </c>
    </row>
    <row r="2" spans="1:9" x14ac:dyDescent="0.3">
      <c r="A2" s="80" t="s">
        <v>337</v>
      </c>
      <c r="B2" s="81" t="s">
        <v>153</v>
      </c>
      <c r="C2" t="s">
        <v>385</v>
      </c>
      <c r="F2" s="81">
        <v>1</v>
      </c>
      <c r="G2" s="81"/>
      <c r="H2" s="81"/>
      <c r="I2" s="81">
        <v>1</v>
      </c>
    </row>
    <row r="3" spans="1:9" x14ac:dyDescent="0.3">
      <c r="A3" s="80" t="s">
        <v>343</v>
      </c>
      <c r="F3" s="81">
        <v>1</v>
      </c>
      <c r="G3" s="81"/>
      <c r="H3" s="81"/>
      <c r="I3" s="81">
        <v>1</v>
      </c>
    </row>
    <row r="4" spans="1:9" x14ac:dyDescent="0.3">
      <c r="A4" s="80" t="s">
        <v>382</v>
      </c>
      <c r="F4" s="81">
        <v>1</v>
      </c>
      <c r="G4" s="81"/>
      <c r="H4" s="81"/>
      <c r="I4" s="81">
        <v>1</v>
      </c>
    </row>
    <row r="5" spans="1:9" x14ac:dyDescent="0.3">
      <c r="A5" s="80" t="s">
        <v>383</v>
      </c>
      <c r="F5" s="81">
        <v>1</v>
      </c>
      <c r="G5" s="81"/>
      <c r="H5" s="81"/>
      <c r="I5" s="81">
        <v>1</v>
      </c>
    </row>
    <row r="6" spans="1:9" x14ac:dyDescent="0.3">
      <c r="A6" s="80" t="s">
        <v>92</v>
      </c>
      <c r="F6" s="81">
        <v>1</v>
      </c>
      <c r="G6" s="81"/>
      <c r="H6" s="81"/>
      <c r="I6" s="81">
        <v>1</v>
      </c>
    </row>
    <row r="7" spans="1:9" x14ac:dyDescent="0.3">
      <c r="F7" s="81"/>
      <c r="G7" s="81"/>
      <c r="H7" s="81"/>
      <c r="I7" s="81"/>
    </row>
    <row r="8" spans="1:9" x14ac:dyDescent="0.3">
      <c r="F8" s="81"/>
      <c r="G8" s="81"/>
      <c r="H8" s="81"/>
      <c r="I8" s="81"/>
    </row>
    <row r="9" spans="1:9" x14ac:dyDescent="0.3">
      <c r="F9" s="81"/>
      <c r="G9" s="81"/>
      <c r="H9" s="81"/>
      <c r="I9" s="81"/>
    </row>
    <row r="10" spans="1:9" x14ac:dyDescent="0.3">
      <c r="F10" s="81"/>
      <c r="G10" s="81"/>
      <c r="H10" s="81"/>
      <c r="I10" s="81"/>
    </row>
    <row r="11" spans="1:9" ht="15" thickBot="1" x14ac:dyDescent="0.35">
      <c r="A11" s="83" t="s">
        <v>110</v>
      </c>
      <c r="B11" s="83"/>
      <c r="C11" s="83"/>
      <c r="D11" s="83"/>
      <c r="E11" s="83"/>
      <c r="F11" s="84">
        <f>SUM(F2:F10)</f>
        <v>5</v>
      </c>
      <c r="G11" s="84">
        <f>SUM(G2:G10)</f>
        <v>0</v>
      </c>
      <c r="H11" s="84">
        <f t="shared" ref="H11:I11" si="0">SUM(H2:H10)</f>
        <v>0</v>
      </c>
      <c r="I11" s="84">
        <f t="shared" si="0"/>
        <v>5</v>
      </c>
    </row>
    <row r="12" spans="1:9" ht="15" thickTop="1" x14ac:dyDescent="0.3"/>
    <row r="15" spans="1:9" x14ac:dyDescent="0.3">
      <c r="A15" s="80" t="s">
        <v>384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"/>
  <sheetViews>
    <sheetView workbookViewId="0">
      <selection activeCell="I5" sqref="I5"/>
    </sheetView>
  </sheetViews>
  <sheetFormatPr defaultRowHeight="14.4" x14ac:dyDescent="0.3"/>
  <cols>
    <col min="1" max="1" width="17.88671875" customWidth="1"/>
    <col min="2" max="2" width="13.88671875" customWidth="1"/>
    <col min="3" max="3" width="14.44140625" customWidth="1"/>
    <col min="4" max="4" width="22.88671875" customWidth="1"/>
    <col min="5" max="5" width="14.44140625" customWidth="1"/>
    <col min="6" max="9" width="15.33203125" customWidth="1"/>
    <col min="10" max="10" width="12.33203125" customWidth="1"/>
  </cols>
  <sheetData>
    <row r="1" spans="1:11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3</v>
      </c>
    </row>
    <row r="2" spans="1:11" x14ac:dyDescent="0.3">
      <c r="A2" t="s">
        <v>117</v>
      </c>
      <c r="B2" s="3" t="s">
        <v>93</v>
      </c>
      <c r="C2" s="3" t="s">
        <v>114</v>
      </c>
      <c r="D2" s="3" t="s">
        <v>93</v>
      </c>
      <c r="E2" s="19">
        <v>1895</v>
      </c>
      <c r="F2" s="24">
        <v>1</v>
      </c>
      <c r="G2" s="24"/>
      <c r="H2" s="24"/>
      <c r="I2" s="24">
        <f>SUM(F2:H2)</f>
        <v>1</v>
      </c>
      <c r="J2" s="3" t="s">
        <v>68</v>
      </c>
      <c r="K2" t="s">
        <v>142</v>
      </c>
    </row>
    <row r="3" spans="1:11" x14ac:dyDescent="0.3">
      <c r="F3" t="s">
        <v>156</v>
      </c>
    </row>
    <row r="5" spans="1:11" x14ac:dyDescent="0.3">
      <c r="E5" t="s">
        <v>110</v>
      </c>
      <c r="F5" s="7">
        <f>SUM(F2:F4)</f>
        <v>1</v>
      </c>
      <c r="G5" s="7">
        <f t="shared" ref="G5:H5" si="0">SUM(G2:G4)</f>
        <v>0</v>
      </c>
      <c r="H5" s="7">
        <f t="shared" si="0"/>
        <v>0</v>
      </c>
      <c r="I5" s="7">
        <f>SUM(I2:I4)</f>
        <v>1</v>
      </c>
    </row>
    <row r="8" spans="1:11" x14ac:dyDescent="0.3">
      <c r="A8" t="s">
        <v>143</v>
      </c>
    </row>
  </sheetData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7"/>
  <sheetViews>
    <sheetView workbookViewId="0">
      <pane ySplit="1" topLeftCell="A8" activePane="bottomLeft" state="frozen"/>
      <selection pane="bottomLeft" activeCell="G21" sqref="G21"/>
    </sheetView>
  </sheetViews>
  <sheetFormatPr defaultRowHeight="14.4" x14ac:dyDescent="0.3"/>
  <cols>
    <col min="1" max="1" width="19.44140625" customWidth="1"/>
    <col min="2" max="2" width="24.5546875" customWidth="1"/>
    <col min="3" max="4" width="16.6640625" customWidth="1"/>
    <col min="5" max="5" width="14.88671875" customWidth="1"/>
    <col min="6" max="8" width="14.44140625" customWidth="1"/>
    <col min="9" max="9" width="17.5546875" customWidth="1"/>
    <col min="10" max="10" width="12.5546875" customWidth="1"/>
    <col min="11" max="11" width="14.88671875" customWidth="1"/>
  </cols>
  <sheetData>
    <row r="1" spans="1:16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3</v>
      </c>
    </row>
    <row r="2" spans="1:16" x14ac:dyDescent="0.3">
      <c r="A2" s="2" t="s">
        <v>4</v>
      </c>
      <c r="B2" s="3" t="s">
        <v>93</v>
      </c>
      <c r="C2" s="3" t="s">
        <v>114</v>
      </c>
      <c r="D2" s="3" t="s">
        <v>93</v>
      </c>
      <c r="E2" s="20">
        <v>1895</v>
      </c>
      <c r="F2" s="22">
        <v>1</v>
      </c>
      <c r="G2" s="22" t="s">
        <v>15</v>
      </c>
      <c r="H2" s="94" t="s">
        <v>15</v>
      </c>
      <c r="I2" s="110">
        <f>SUM(F2:H2)</f>
        <v>1</v>
      </c>
      <c r="J2" s="102" t="s">
        <v>68</v>
      </c>
      <c r="K2" t="s">
        <v>150</v>
      </c>
      <c r="M2" t="s">
        <v>148</v>
      </c>
    </row>
    <row r="3" spans="1:16" x14ac:dyDescent="0.3">
      <c r="A3" s="2"/>
      <c r="B3" s="3" t="s">
        <v>6</v>
      </c>
      <c r="C3" s="3" t="s">
        <v>42</v>
      </c>
      <c r="D3" s="3" t="s">
        <v>11</v>
      </c>
      <c r="E3" s="3" t="s">
        <v>68</v>
      </c>
      <c r="F3" s="22">
        <v>330</v>
      </c>
      <c r="G3" s="18"/>
      <c r="H3" s="105"/>
      <c r="I3" s="111">
        <f>SUM(F3:H3)</f>
        <v>330</v>
      </c>
      <c r="J3" s="102">
        <v>0</v>
      </c>
      <c r="K3" t="s">
        <v>120</v>
      </c>
    </row>
    <row r="4" spans="1:16" x14ac:dyDescent="0.3">
      <c r="A4" s="2"/>
      <c r="B4" s="3" t="s">
        <v>38</v>
      </c>
      <c r="C4" s="3" t="s">
        <v>39</v>
      </c>
      <c r="D4" s="3" t="s">
        <v>11</v>
      </c>
      <c r="E4" s="3" t="s">
        <v>68</v>
      </c>
      <c r="F4" s="85">
        <v>0</v>
      </c>
      <c r="G4" s="6"/>
      <c r="H4" s="106"/>
      <c r="I4" s="111">
        <f t="shared" ref="I4:I8" si="0">SUM(F4:H4)</f>
        <v>0</v>
      </c>
      <c r="J4" s="102">
        <v>0</v>
      </c>
      <c r="K4" s="26" t="s">
        <v>119</v>
      </c>
      <c r="L4" s="26" t="s">
        <v>15</v>
      </c>
      <c r="M4" s="26"/>
    </row>
    <row r="5" spans="1:16" x14ac:dyDescent="0.3">
      <c r="A5" s="2"/>
      <c r="B5" s="3" t="s">
        <v>37</v>
      </c>
      <c r="C5" s="3" t="s">
        <v>8</v>
      </c>
      <c r="D5" s="3" t="s">
        <v>11</v>
      </c>
      <c r="E5" s="3" t="s">
        <v>68</v>
      </c>
      <c r="F5" s="85">
        <v>104.5</v>
      </c>
      <c r="G5" s="6"/>
      <c r="H5" s="106"/>
      <c r="I5" s="111">
        <f t="shared" si="0"/>
        <v>104.5</v>
      </c>
      <c r="J5" s="102">
        <v>0</v>
      </c>
      <c r="K5" s="26" t="s">
        <v>402</v>
      </c>
      <c r="L5" s="26"/>
      <c r="M5" s="26"/>
    </row>
    <row r="6" spans="1:16" x14ac:dyDescent="0.3">
      <c r="A6" s="2"/>
      <c r="B6" s="3" t="s">
        <v>7</v>
      </c>
      <c r="C6" s="3" t="s">
        <v>9</v>
      </c>
      <c r="D6" s="3" t="s">
        <v>11</v>
      </c>
      <c r="E6" s="3" t="s">
        <v>68</v>
      </c>
      <c r="F6" s="85">
        <v>0</v>
      </c>
      <c r="G6" s="6"/>
      <c r="H6" s="106"/>
      <c r="I6" s="111">
        <f>SUM(F6:H6)</f>
        <v>0</v>
      </c>
      <c r="J6" s="102">
        <v>0</v>
      </c>
      <c r="K6" s="26" t="s">
        <v>15</v>
      </c>
      <c r="L6" s="26"/>
      <c r="M6" s="26"/>
    </row>
    <row r="7" spans="1:16" x14ac:dyDescent="0.3">
      <c r="A7" s="2"/>
      <c r="B7" s="3" t="s">
        <v>40</v>
      </c>
      <c r="C7" s="3" t="s">
        <v>31</v>
      </c>
      <c r="D7" s="3" t="s">
        <v>11</v>
      </c>
      <c r="E7" s="3" t="s">
        <v>68</v>
      </c>
      <c r="F7" s="85">
        <v>342</v>
      </c>
      <c r="G7" s="6"/>
      <c r="H7" s="106"/>
      <c r="I7" s="111">
        <f t="shared" si="0"/>
        <v>342</v>
      </c>
      <c r="J7" s="102">
        <v>0</v>
      </c>
      <c r="K7" s="26" t="s">
        <v>118</v>
      </c>
      <c r="L7" s="26"/>
      <c r="M7" s="26"/>
    </row>
    <row r="8" spans="1:16" x14ac:dyDescent="0.3">
      <c r="A8" s="2"/>
      <c r="B8" s="3" t="s">
        <v>71</v>
      </c>
      <c r="C8" s="3" t="s">
        <v>36</v>
      </c>
      <c r="D8" s="3" t="s">
        <v>11</v>
      </c>
      <c r="E8" s="3" t="s">
        <v>68</v>
      </c>
      <c r="F8" s="85">
        <v>40</v>
      </c>
      <c r="G8" s="6"/>
      <c r="H8" s="106"/>
      <c r="I8" s="111">
        <f t="shared" si="0"/>
        <v>40</v>
      </c>
      <c r="J8" s="102">
        <v>0</v>
      </c>
      <c r="K8" s="26" t="s">
        <v>218</v>
      </c>
      <c r="L8" s="26" t="s">
        <v>367</v>
      </c>
      <c r="M8" s="26"/>
    </row>
    <row r="9" spans="1:16" x14ac:dyDescent="0.3">
      <c r="A9" s="2"/>
      <c r="B9" s="3" t="s">
        <v>12</v>
      </c>
      <c r="C9" s="3" t="s">
        <v>41</v>
      </c>
      <c r="D9" s="3" t="s">
        <v>11</v>
      </c>
      <c r="E9" s="3" t="s">
        <v>68</v>
      </c>
      <c r="F9" s="85">
        <v>0</v>
      </c>
      <c r="G9" s="6"/>
      <c r="H9" s="106"/>
      <c r="I9" s="111">
        <f t="shared" ref="I9:I56" si="1">SUM(F9:H9)</f>
        <v>0</v>
      </c>
      <c r="J9" s="102">
        <v>0</v>
      </c>
      <c r="K9" s="26" t="s">
        <v>15</v>
      </c>
      <c r="L9" s="26"/>
      <c r="M9" s="26"/>
    </row>
    <row r="10" spans="1:16" x14ac:dyDescent="0.3">
      <c r="A10" s="2"/>
      <c r="B10" s="3" t="s">
        <v>13</v>
      </c>
      <c r="C10" s="4" t="s">
        <v>32</v>
      </c>
      <c r="D10" s="3" t="s">
        <v>11</v>
      </c>
      <c r="E10" s="3" t="s">
        <v>68</v>
      </c>
      <c r="F10" s="85">
        <v>0</v>
      </c>
      <c r="G10" s="6"/>
      <c r="H10" s="106"/>
      <c r="I10" s="111">
        <f t="shared" si="1"/>
        <v>0</v>
      </c>
      <c r="J10" s="102">
        <v>0</v>
      </c>
      <c r="K10" s="26" t="s">
        <v>15</v>
      </c>
      <c r="L10" s="26"/>
      <c r="M10" s="26"/>
    </row>
    <row r="11" spans="1:16" x14ac:dyDescent="0.3">
      <c r="A11" s="2" t="s">
        <v>15</v>
      </c>
      <c r="B11" s="3" t="s">
        <v>14</v>
      </c>
      <c r="C11" s="4" t="s">
        <v>33</v>
      </c>
      <c r="D11" s="3" t="s">
        <v>11</v>
      </c>
      <c r="E11" s="3" t="s">
        <v>68</v>
      </c>
      <c r="F11" s="85">
        <v>0</v>
      </c>
      <c r="G11" s="6"/>
      <c r="H11" s="106"/>
      <c r="I11" s="111">
        <f t="shared" si="1"/>
        <v>0</v>
      </c>
      <c r="J11" s="102">
        <v>0</v>
      </c>
      <c r="K11" s="26" t="s">
        <v>15</v>
      </c>
      <c r="L11" s="26"/>
      <c r="M11" s="26"/>
    </row>
    <row r="12" spans="1:16" x14ac:dyDescent="0.3">
      <c r="A12" s="2"/>
      <c r="B12" s="3" t="s">
        <v>112</v>
      </c>
      <c r="C12" s="4" t="s">
        <v>113</v>
      </c>
      <c r="D12" s="3" t="s">
        <v>11</v>
      </c>
      <c r="E12" s="5">
        <v>42491</v>
      </c>
      <c r="F12" s="85">
        <v>160</v>
      </c>
      <c r="G12" s="6"/>
      <c r="H12" s="106"/>
      <c r="I12" s="111">
        <f t="shared" si="1"/>
        <v>160</v>
      </c>
      <c r="J12" s="102">
        <v>0</v>
      </c>
      <c r="K12" s="26" t="s">
        <v>15</v>
      </c>
      <c r="L12" s="26"/>
      <c r="M12" s="26"/>
    </row>
    <row r="13" spans="1:16" x14ac:dyDescent="0.3">
      <c r="A13" s="2"/>
      <c r="B13" s="3" t="s">
        <v>16</v>
      </c>
      <c r="C13" s="4" t="s">
        <v>70</v>
      </c>
      <c r="D13" s="3" t="s">
        <v>43</v>
      </c>
      <c r="E13" s="3">
        <v>2015</v>
      </c>
      <c r="F13" s="85">
        <v>156</v>
      </c>
      <c r="G13" s="6"/>
      <c r="H13" s="106"/>
      <c r="I13" s="111">
        <f t="shared" si="1"/>
        <v>156</v>
      </c>
      <c r="J13" s="102">
        <v>0</v>
      </c>
      <c r="K13" s="26"/>
      <c r="L13" s="26"/>
      <c r="M13" s="26"/>
    </row>
    <row r="14" spans="1:16" x14ac:dyDescent="0.3">
      <c r="A14" s="2"/>
      <c r="B14" s="16" t="s">
        <v>115</v>
      </c>
      <c r="C14" s="16" t="s">
        <v>29</v>
      </c>
      <c r="D14" s="27" t="s">
        <v>43</v>
      </c>
      <c r="E14" s="16" t="s">
        <v>68</v>
      </c>
      <c r="F14" s="22">
        <v>100</v>
      </c>
      <c r="G14" s="18"/>
      <c r="H14" s="105"/>
      <c r="I14" s="111">
        <f t="shared" si="1"/>
        <v>100</v>
      </c>
      <c r="J14" s="97">
        <v>0</v>
      </c>
      <c r="K14" s="26"/>
      <c r="L14" s="26"/>
      <c r="M14" s="26"/>
    </row>
    <row r="15" spans="1:16" x14ac:dyDescent="0.3">
      <c r="A15" s="2"/>
      <c r="B15" s="16" t="s">
        <v>167</v>
      </c>
      <c r="C15" s="16" t="s">
        <v>179</v>
      </c>
      <c r="D15" s="27" t="s">
        <v>11</v>
      </c>
      <c r="E15" s="17">
        <v>42917</v>
      </c>
      <c r="F15" s="22">
        <v>895.41</v>
      </c>
      <c r="G15" s="18"/>
      <c r="H15" s="105"/>
      <c r="I15" s="111">
        <f t="shared" si="1"/>
        <v>895.41</v>
      </c>
      <c r="J15" s="97">
        <v>0</v>
      </c>
      <c r="K15" s="26" t="s">
        <v>15</v>
      </c>
      <c r="L15" s="26"/>
      <c r="M15" s="26"/>
      <c r="P15" t="s">
        <v>201</v>
      </c>
    </row>
    <row r="16" spans="1:16" x14ac:dyDescent="0.3">
      <c r="A16" s="2"/>
      <c r="B16" s="16" t="s">
        <v>180</v>
      </c>
      <c r="C16" s="16" t="s">
        <v>182</v>
      </c>
      <c r="D16" s="27" t="s">
        <v>43</v>
      </c>
      <c r="E16" s="17">
        <v>42917</v>
      </c>
      <c r="F16" s="22">
        <v>220</v>
      </c>
      <c r="G16" s="60" t="s">
        <v>15</v>
      </c>
      <c r="H16" s="105"/>
      <c r="I16" s="111">
        <f t="shared" si="1"/>
        <v>220</v>
      </c>
      <c r="J16" s="97">
        <v>0</v>
      </c>
      <c r="K16" s="61" t="s">
        <v>15</v>
      </c>
      <c r="L16" s="26"/>
      <c r="M16" s="26"/>
      <c r="P16" t="s">
        <v>201</v>
      </c>
    </row>
    <row r="17" spans="1:17" x14ac:dyDescent="0.3">
      <c r="A17" s="2"/>
      <c r="B17" s="16" t="s">
        <v>181</v>
      </c>
      <c r="C17" s="16" t="s">
        <v>183</v>
      </c>
      <c r="D17" s="27" t="s">
        <v>43</v>
      </c>
      <c r="E17" s="17">
        <v>42917</v>
      </c>
      <c r="F17" s="22">
        <v>150</v>
      </c>
      <c r="G17" s="18"/>
      <c r="H17" s="105"/>
      <c r="I17" s="111">
        <f t="shared" si="1"/>
        <v>150</v>
      </c>
      <c r="J17" s="97">
        <v>0</v>
      </c>
      <c r="K17" s="26" t="s">
        <v>15</v>
      </c>
      <c r="L17" s="26"/>
      <c r="M17" s="26"/>
      <c r="P17" t="s">
        <v>201</v>
      </c>
    </row>
    <row r="18" spans="1:17" ht="43.2" x14ac:dyDescent="0.3">
      <c r="A18" s="2"/>
      <c r="B18" s="16" t="s">
        <v>184</v>
      </c>
      <c r="C18" s="27" t="s">
        <v>193</v>
      </c>
      <c r="D18" s="27" t="s">
        <v>43</v>
      </c>
      <c r="E18" s="17">
        <v>42948</v>
      </c>
      <c r="F18" s="22">
        <v>0</v>
      </c>
      <c r="G18" s="18"/>
      <c r="H18" s="105"/>
      <c r="I18" s="111">
        <f t="shared" si="1"/>
        <v>0</v>
      </c>
      <c r="J18" s="97">
        <v>0</v>
      </c>
      <c r="K18" s="26" t="s">
        <v>150</v>
      </c>
      <c r="L18" s="26"/>
      <c r="M18" s="26"/>
      <c r="N18" s="26"/>
    </row>
    <row r="19" spans="1:17" x14ac:dyDescent="0.3">
      <c r="A19" s="2"/>
      <c r="B19" s="3" t="s">
        <v>396</v>
      </c>
      <c r="C19" s="4" t="s">
        <v>397</v>
      </c>
      <c r="D19" s="3" t="s">
        <v>395</v>
      </c>
      <c r="E19" s="5">
        <v>44677</v>
      </c>
      <c r="F19" s="85">
        <v>840</v>
      </c>
      <c r="G19" s="6"/>
      <c r="H19" s="105"/>
      <c r="I19" s="111">
        <f t="shared" si="1"/>
        <v>840</v>
      </c>
      <c r="J19" s="97"/>
      <c r="K19" s="26"/>
      <c r="L19" s="26"/>
      <c r="M19" s="26"/>
      <c r="N19" s="26"/>
    </row>
    <row r="20" spans="1:17" ht="28.8" x14ac:dyDescent="0.3">
      <c r="A20" s="2"/>
      <c r="B20" s="3" t="s">
        <v>423</v>
      </c>
      <c r="C20" s="4" t="s">
        <v>424</v>
      </c>
      <c r="D20" s="3" t="s">
        <v>425</v>
      </c>
      <c r="E20" s="5">
        <v>45078</v>
      </c>
      <c r="F20" s="85">
        <v>0</v>
      </c>
      <c r="G20" s="6">
        <v>107.5</v>
      </c>
      <c r="H20" s="105"/>
      <c r="I20" s="111">
        <f t="shared" si="1"/>
        <v>107.5</v>
      </c>
      <c r="J20" s="97"/>
      <c r="K20" s="26"/>
      <c r="L20" s="26"/>
      <c r="M20" s="26"/>
      <c r="N20" s="26"/>
    </row>
    <row r="21" spans="1:17" x14ac:dyDescent="0.3">
      <c r="A21" s="2"/>
      <c r="B21" s="3" t="s">
        <v>426</v>
      </c>
      <c r="C21" s="4" t="s">
        <v>427</v>
      </c>
      <c r="D21" s="3" t="s">
        <v>428</v>
      </c>
      <c r="E21" s="117">
        <v>42795</v>
      </c>
      <c r="F21" s="85"/>
      <c r="G21" s="6">
        <v>111.84</v>
      </c>
      <c r="H21" s="105"/>
      <c r="I21" s="111">
        <f t="shared" si="1"/>
        <v>111.84</v>
      </c>
      <c r="J21" s="97"/>
      <c r="K21" s="53" t="s">
        <v>431</v>
      </c>
      <c r="L21" s="53"/>
      <c r="M21" s="53"/>
      <c r="N21" s="53"/>
      <c r="O21" s="53"/>
      <c r="P21" s="53"/>
      <c r="Q21" s="53"/>
    </row>
    <row r="22" spans="1:17" x14ac:dyDescent="0.3">
      <c r="A22" s="2"/>
      <c r="B22" s="3"/>
      <c r="C22" s="4"/>
      <c r="D22" s="3"/>
      <c r="E22" s="5"/>
      <c r="F22" s="85"/>
      <c r="G22" s="6"/>
      <c r="H22" s="105"/>
      <c r="I22" s="111"/>
      <c r="J22" s="97"/>
      <c r="K22" s="26"/>
      <c r="L22" s="26"/>
      <c r="M22" s="26"/>
      <c r="N22" s="26"/>
    </row>
    <row r="23" spans="1:17" x14ac:dyDescent="0.3">
      <c r="A23" s="2"/>
      <c r="B23" s="16" t="s">
        <v>15</v>
      </c>
      <c r="C23" s="16"/>
      <c r="D23" s="27"/>
      <c r="E23" s="16"/>
      <c r="F23" s="22">
        <v>0</v>
      </c>
      <c r="G23" s="18"/>
      <c r="H23" s="105"/>
      <c r="I23" s="111">
        <f t="shared" si="1"/>
        <v>0</v>
      </c>
      <c r="J23" s="97"/>
      <c r="K23" s="26"/>
      <c r="L23" s="26"/>
      <c r="M23" s="26"/>
    </row>
    <row r="24" spans="1:17" ht="43.2" x14ac:dyDescent="0.3">
      <c r="A24" s="2" t="s">
        <v>17</v>
      </c>
      <c r="B24" s="16" t="s">
        <v>35</v>
      </c>
      <c r="C24" s="27" t="s">
        <v>34</v>
      </c>
      <c r="D24" s="16" t="s">
        <v>43</v>
      </c>
      <c r="E24" s="16">
        <v>2015</v>
      </c>
      <c r="F24" s="22">
        <v>150</v>
      </c>
      <c r="G24" s="18"/>
      <c r="H24" s="105"/>
      <c r="I24" s="111">
        <f t="shared" si="1"/>
        <v>150</v>
      </c>
      <c r="J24" s="97">
        <v>0</v>
      </c>
      <c r="K24" s="26"/>
      <c r="L24" s="26"/>
      <c r="M24" s="26"/>
    </row>
    <row r="25" spans="1:17" x14ac:dyDescent="0.3">
      <c r="A25" s="2"/>
      <c r="B25" s="3" t="s">
        <v>18</v>
      </c>
      <c r="C25" s="3" t="s">
        <v>25</v>
      </c>
      <c r="D25" s="3" t="s">
        <v>43</v>
      </c>
      <c r="E25" s="3">
        <v>2015</v>
      </c>
      <c r="F25" s="85">
        <v>0</v>
      </c>
      <c r="G25" s="6"/>
      <c r="H25" s="106"/>
      <c r="I25" s="111">
        <f t="shared" si="1"/>
        <v>0</v>
      </c>
      <c r="J25" s="102">
        <v>0</v>
      </c>
      <c r="K25" t="s">
        <v>334</v>
      </c>
      <c r="L25" t="s">
        <v>364</v>
      </c>
      <c r="M25" s="26"/>
    </row>
    <row r="26" spans="1:17" ht="28.8" x14ac:dyDescent="0.3">
      <c r="A26" s="2"/>
      <c r="B26" s="3" t="s">
        <v>19</v>
      </c>
      <c r="C26" s="4" t="s">
        <v>26</v>
      </c>
      <c r="D26" s="3" t="s">
        <v>43</v>
      </c>
      <c r="E26" s="3" t="s">
        <v>68</v>
      </c>
      <c r="F26" s="85">
        <v>0</v>
      </c>
      <c r="G26" s="6"/>
      <c r="H26" s="106"/>
      <c r="I26" s="111">
        <f t="shared" si="1"/>
        <v>0</v>
      </c>
      <c r="J26" s="102">
        <v>0</v>
      </c>
      <c r="K26" t="s">
        <v>333</v>
      </c>
      <c r="M26" s="26"/>
    </row>
    <row r="27" spans="1:17" x14ac:dyDescent="0.3">
      <c r="A27" s="1"/>
      <c r="B27" s="3" t="s">
        <v>133</v>
      </c>
      <c r="C27" s="4" t="s">
        <v>134</v>
      </c>
      <c r="D27" s="3" t="s">
        <v>43</v>
      </c>
      <c r="E27" s="5">
        <v>42583</v>
      </c>
      <c r="F27" s="85">
        <v>0</v>
      </c>
      <c r="G27" s="6"/>
      <c r="H27" s="106"/>
      <c r="I27" s="111">
        <f t="shared" si="1"/>
        <v>0</v>
      </c>
      <c r="J27" s="102">
        <v>0</v>
      </c>
      <c r="K27" t="s">
        <v>368</v>
      </c>
      <c r="M27" s="26"/>
    </row>
    <row r="28" spans="1:17" x14ac:dyDescent="0.3">
      <c r="A28" s="1"/>
      <c r="B28" s="3" t="s">
        <v>20</v>
      </c>
      <c r="C28" s="3" t="s">
        <v>27</v>
      </c>
      <c r="D28" s="3" t="s">
        <v>43</v>
      </c>
      <c r="E28" s="3" t="s">
        <v>68</v>
      </c>
      <c r="F28" s="85">
        <v>500</v>
      </c>
      <c r="G28" s="6"/>
      <c r="H28" s="106"/>
      <c r="I28" s="111">
        <f t="shared" si="1"/>
        <v>500</v>
      </c>
      <c r="J28" s="102">
        <v>0</v>
      </c>
      <c r="K28" t="s">
        <v>135</v>
      </c>
      <c r="M28" s="26"/>
    </row>
    <row r="29" spans="1:17" x14ac:dyDescent="0.3">
      <c r="A29" s="1"/>
      <c r="B29" s="3" t="s">
        <v>211</v>
      </c>
      <c r="C29" s="3" t="s">
        <v>212</v>
      </c>
      <c r="D29" s="3" t="s">
        <v>43</v>
      </c>
      <c r="E29" s="103">
        <v>43221</v>
      </c>
      <c r="F29" s="85">
        <v>91.99</v>
      </c>
      <c r="G29" s="6"/>
      <c r="H29" s="106"/>
      <c r="I29" s="111">
        <f t="shared" si="1"/>
        <v>91.99</v>
      </c>
      <c r="J29" s="102">
        <v>0</v>
      </c>
      <c r="K29" t="s">
        <v>220</v>
      </c>
      <c r="M29" s="26"/>
      <c r="N29" t="s">
        <v>273</v>
      </c>
    </row>
    <row r="30" spans="1:17" ht="28.8" x14ac:dyDescent="0.3">
      <c r="B30" s="3" t="s">
        <v>159</v>
      </c>
      <c r="C30" s="4" t="s">
        <v>160</v>
      </c>
      <c r="D30" s="3" t="s">
        <v>43</v>
      </c>
      <c r="E30" s="104" t="s">
        <v>149</v>
      </c>
      <c r="F30" s="85">
        <v>0</v>
      </c>
      <c r="G30" s="6"/>
      <c r="H30" s="106"/>
      <c r="I30" s="111">
        <f t="shared" si="1"/>
        <v>0</v>
      </c>
      <c r="J30" s="102">
        <v>0</v>
      </c>
      <c r="K30" t="s">
        <v>403</v>
      </c>
      <c r="M30" s="26"/>
    </row>
    <row r="31" spans="1:17" x14ac:dyDescent="0.3">
      <c r="B31" s="16" t="s">
        <v>213</v>
      </c>
      <c r="C31" s="27" t="s">
        <v>219</v>
      </c>
      <c r="D31" s="16" t="s">
        <v>43</v>
      </c>
      <c r="E31" s="30">
        <v>43221</v>
      </c>
      <c r="F31" s="22">
        <v>99.17</v>
      </c>
      <c r="G31" s="35"/>
      <c r="H31" s="31"/>
      <c r="I31" s="111">
        <f t="shared" si="1"/>
        <v>99.17</v>
      </c>
      <c r="J31" s="97"/>
      <c r="K31" s="26" t="s">
        <v>220</v>
      </c>
      <c r="L31" s="26"/>
      <c r="M31" s="26" t="s">
        <v>15</v>
      </c>
      <c r="N31" s="26" t="s">
        <v>273</v>
      </c>
    </row>
    <row r="32" spans="1:17" ht="28.8" x14ac:dyDescent="0.3">
      <c r="B32" s="16" t="s">
        <v>258</v>
      </c>
      <c r="C32" s="27" t="s">
        <v>259</v>
      </c>
      <c r="D32" s="16" t="s">
        <v>43</v>
      </c>
      <c r="E32" s="30">
        <v>43466</v>
      </c>
      <c r="F32" s="22">
        <v>0</v>
      </c>
      <c r="G32" s="35"/>
      <c r="H32" s="31"/>
      <c r="I32" s="111">
        <f t="shared" si="1"/>
        <v>0</v>
      </c>
      <c r="J32" s="97"/>
      <c r="K32" s="26" t="s">
        <v>260</v>
      </c>
      <c r="L32" s="26"/>
      <c r="M32" s="26"/>
    </row>
    <row r="33" spans="1:13" x14ac:dyDescent="0.3">
      <c r="B33" s="16"/>
      <c r="C33" s="27"/>
      <c r="D33" s="16"/>
      <c r="E33" s="30"/>
      <c r="F33" s="22">
        <v>0</v>
      </c>
      <c r="G33" s="35"/>
      <c r="H33" s="31"/>
      <c r="I33" s="111">
        <f t="shared" si="1"/>
        <v>0</v>
      </c>
      <c r="J33" s="97"/>
      <c r="K33" s="26"/>
      <c r="L33" s="26"/>
      <c r="M33" s="26"/>
    </row>
    <row r="34" spans="1:13" x14ac:dyDescent="0.3">
      <c r="B34" s="16" t="s">
        <v>369</v>
      </c>
      <c r="C34" s="27" t="s">
        <v>318</v>
      </c>
      <c r="D34" s="16" t="s">
        <v>43</v>
      </c>
      <c r="E34" s="30">
        <v>43891</v>
      </c>
      <c r="F34" s="22">
        <v>691.09</v>
      </c>
      <c r="G34" s="70" t="s">
        <v>15</v>
      </c>
      <c r="H34" s="31"/>
      <c r="I34" s="111">
        <f t="shared" si="1"/>
        <v>691.09</v>
      </c>
      <c r="J34" s="97"/>
      <c r="K34" s="26"/>
      <c r="L34" s="26"/>
      <c r="M34" s="26"/>
    </row>
    <row r="35" spans="1:13" x14ac:dyDescent="0.3">
      <c r="B35" s="16"/>
      <c r="C35" s="27"/>
      <c r="D35" s="16"/>
      <c r="E35" s="30"/>
      <c r="F35" s="22">
        <v>0</v>
      </c>
      <c r="G35" s="35"/>
      <c r="H35" s="31"/>
      <c r="I35" s="111">
        <f t="shared" si="1"/>
        <v>0</v>
      </c>
      <c r="J35" s="97"/>
      <c r="K35" s="26"/>
      <c r="L35" s="26"/>
      <c r="M35" s="26"/>
    </row>
    <row r="36" spans="1:13" x14ac:dyDescent="0.3">
      <c r="B36" s="16" t="s">
        <v>354</v>
      </c>
      <c r="C36" s="27" t="s">
        <v>332</v>
      </c>
      <c r="D36" s="16" t="s">
        <v>370</v>
      </c>
      <c r="E36" s="30">
        <v>44166</v>
      </c>
      <c r="F36" s="22">
        <v>149.68</v>
      </c>
      <c r="G36" s="35" t="s">
        <v>15</v>
      </c>
      <c r="H36" s="31"/>
      <c r="I36" s="111">
        <f t="shared" si="1"/>
        <v>149.68</v>
      </c>
      <c r="J36" s="97"/>
      <c r="K36" s="26"/>
      <c r="L36" s="26"/>
      <c r="M36" s="26"/>
    </row>
    <row r="37" spans="1:13" x14ac:dyDescent="0.3">
      <c r="B37" s="16"/>
      <c r="C37" s="27"/>
      <c r="D37" s="16"/>
      <c r="E37" s="30"/>
      <c r="F37" s="22">
        <v>0</v>
      </c>
      <c r="G37" s="35"/>
      <c r="H37" s="31"/>
      <c r="I37" s="111">
        <f t="shared" si="1"/>
        <v>0</v>
      </c>
      <c r="J37" s="97"/>
      <c r="K37" s="26"/>
      <c r="L37" s="26"/>
      <c r="M37" s="26"/>
    </row>
    <row r="38" spans="1:13" x14ac:dyDescent="0.3">
      <c r="B38" s="16" t="s">
        <v>371</v>
      </c>
      <c r="C38" s="27" t="s">
        <v>372</v>
      </c>
      <c r="D38" s="16" t="s">
        <v>373</v>
      </c>
      <c r="E38" s="30">
        <v>44470</v>
      </c>
      <c r="F38" s="22">
        <v>448.8</v>
      </c>
      <c r="G38" s="35"/>
      <c r="H38" s="31"/>
      <c r="I38" s="111">
        <f t="shared" si="1"/>
        <v>448.8</v>
      </c>
      <c r="J38" s="97"/>
      <c r="K38" s="66" t="s">
        <v>374</v>
      </c>
      <c r="L38" s="26"/>
      <c r="M38" s="26"/>
    </row>
    <row r="39" spans="1:13" x14ac:dyDescent="0.3">
      <c r="B39" s="16" t="s">
        <v>386</v>
      </c>
      <c r="C39" s="16" t="s">
        <v>318</v>
      </c>
      <c r="D39" s="16" t="s">
        <v>43</v>
      </c>
      <c r="E39" s="17">
        <v>44287</v>
      </c>
      <c r="F39" s="22">
        <v>892.95</v>
      </c>
      <c r="G39" s="18"/>
      <c r="H39" s="31"/>
      <c r="I39" s="111">
        <f t="shared" si="1"/>
        <v>892.95</v>
      </c>
      <c r="J39" s="97"/>
      <c r="K39" s="61"/>
      <c r="L39" s="26"/>
      <c r="M39" s="26"/>
    </row>
    <row r="40" spans="1:13" x14ac:dyDescent="0.3">
      <c r="B40" s="16" t="s">
        <v>411</v>
      </c>
      <c r="C40" s="16" t="s">
        <v>412</v>
      </c>
      <c r="D40" s="16" t="s">
        <v>43</v>
      </c>
      <c r="E40" s="17">
        <v>44911</v>
      </c>
      <c r="F40" s="22">
        <v>156.58000000000001</v>
      </c>
      <c r="G40" s="18"/>
      <c r="H40" s="31"/>
      <c r="I40" s="111">
        <f t="shared" si="1"/>
        <v>156.58000000000001</v>
      </c>
      <c r="J40" s="97"/>
      <c r="K40" s="61"/>
      <c r="L40" s="26"/>
      <c r="M40" s="26"/>
    </row>
    <row r="41" spans="1:13" ht="28.8" x14ac:dyDescent="0.3">
      <c r="B41" s="16" t="s">
        <v>429</v>
      </c>
      <c r="C41" s="27" t="s">
        <v>430</v>
      </c>
      <c r="D41" s="16" t="s">
        <v>43</v>
      </c>
      <c r="E41" s="17">
        <v>45139</v>
      </c>
      <c r="F41" s="22"/>
      <c r="G41" s="18">
        <v>293.33</v>
      </c>
      <c r="H41" s="31"/>
      <c r="I41" s="111">
        <f t="shared" si="1"/>
        <v>293.33</v>
      </c>
      <c r="J41" s="97"/>
      <c r="K41" s="61"/>
      <c r="L41" s="26"/>
      <c r="M41" s="26"/>
    </row>
    <row r="42" spans="1:13" x14ac:dyDescent="0.3">
      <c r="B42" s="16"/>
      <c r="C42" s="16"/>
      <c r="D42" s="16"/>
      <c r="E42" s="17"/>
      <c r="F42" s="22"/>
      <c r="G42" s="18"/>
      <c r="H42" s="31"/>
      <c r="I42" s="111"/>
      <c r="J42" s="97"/>
      <c r="K42" s="61"/>
      <c r="L42" s="26"/>
      <c r="M42" s="26"/>
    </row>
    <row r="43" spans="1:13" x14ac:dyDescent="0.3">
      <c r="B43" s="16"/>
      <c r="C43" s="16"/>
      <c r="D43" s="16"/>
      <c r="E43" s="17"/>
      <c r="F43" s="22"/>
      <c r="G43" s="18"/>
      <c r="H43" s="31"/>
      <c r="I43" s="111"/>
      <c r="J43" s="97"/>
      <c r="K43" s="61"/>
      <c r="L43" s="26"/>
      <c r="M43" s="26"/>
    </row>
    <row r="44" spans="1:13" x14ac:dyDescent="0.3">
      <c r="B44" s="16"/>
      <c r="C44" s="16"/>
      <c r="D44" s="16"/>
      <c r="E44" s="16"/>
      <c r="F44" s="22">
        <v>0</v>
      </c>
      <c r="G44" s="18"/>
      <c r="H44" s="105"/>
      <c r="I44" s="111">
        <f t="shared" si="1"/>
        <v>0</v>
      </c>
      <c r="J44" s="97"/>
      <c r="K44" s="26"/>
      <c r="L44" s="26"/>
      <c r="M44" s="26"/>
    </row>
    <row r="45" spans="1:13" x14ac:dyDescent="0.3">
      <c r="A45" s="15" t="s">
        <v>111</v>
      </c>
      <c r="B45" s="16" t="s">
        <v>130</v>
      </c>
      <c r="C45" s="16" t="s">
        <v>131</v>
      </c>
      <c r="D45" s="16"/>
      <c r="E45" s="17">
        <v>42064</v>
      </c>
      <c r="F45" s="22">
        <v>8275</v>
      </c>
      <c r="G45" s="18"/>
      <c r="H45" s="105"/>
      <c r="I45" s="111">
        <f t="shared" si="1"/>
        <v>8275</v>
      </c>
      <c r="J45" s="97">
        <v>0</v>
      </c>
      <c r="K45" s="26" t="s">
        <v>144</v>
      </c>
      <c r="L45" s="26"/>
      <c r="M45" s="26"/>
    </row>
    <row r="46" spans="1:13" x14ac:dyDescent="0.3">
      <c r="A46" s="15"/>
      <c r="B46" s="16"/>
      <c r="C46" s="16"/>
      <c r="D46" s="16"/>
      <c r="E46" s="17"/>
      <c r="F46" s="22">
        <v>0</v>
      </c>
      <c r="G46" s="18"/>
      <c r="H46" s="105"/>
      <c r="I46" s="111">
        <f t="shared" si="1"/>
        <v>0</v>
      </c>
      <c r="J46" s="97"/>
      <c r="K46" s="26"/>
      <c r="L46" s="26"/>
      <c r="M46" s="26"/>
    </row>
    <row r="47" spans="1:13" ht="13.5" customHeight="1" x14ac:dyDescent="0.3">
      <c r="A47" s="1" t="s">
        <v>116</v>
      </c>
      <c r="B47" s="16" t="s">
        <v>21</v>
      </c>
      <c r="C47" s="16" t="s">
        <v>30</v>
      </c>
      <c r="D47" s="27" t="s">
        <v>45</v>
      </c>
      <c r="E47" s="16">
        <v>2015</v>
      </c>
      <c r="F47" s="94">
        <v>100</v>
      </c>
      <c r="G47" s="18"/>
      <c r="H47" s="107"/>
      <c r="I47" s="111">
        <f t="shared" si="1"/>
        <v>100</v>
      </c>
      <c r="J47" s="97">
        <v>0</v>
      </c>
      <c r="K47" s="26"/>
      <c r="L47" s="26"/>
      <c r="M47" s="26"/>
    </row>
    <row r="48" spans="1:13" ht="27.75" customHeight="1" x14ac:dyDescent="0.3">
      <c r="B48" s="16" t="s">
        <v>22</v>
      </c>
      <c r="C48" s="16" t="s">
        <v>69</v>
      </c>
      <c r="D48" s="27" t="s">
        <v>45</v>
      </c>
      <c r="E48" s="16" t="s">
        <v>68</v>
      </c>
      <c r="F48" s="95">
        <v>105</v>
      </c>
      <c r="G48" s="18"/>
      <c r="H48" s="105"/>
      <c r="I48" s="111">
        <f t="shared" si="1"/>
        <v>105</v>
      </c>
      <c r="J48" s="97">
        <v>0</v>
      </c>
      <c r="K48" s="26" t="s">
        <v>121</v>
      </c>
      <c r="L48" s="26"/>
      <c r="M48" s="26"/>
    </row>
    <row r="49" spans="1:13" x14ac:dyDescent="0.3">
      <c r="B49" s="16" t="s">
        <v>23</v>
      </c>
      <c r="C49" s="16" t="s">
        <v>24</v>
      </c>
      <c r="D49" s="16" t="s">
        <v>44</v>
      </c>
      <c r="E49" s="16" t="s">
        <v>68</v>
      </c>
      <c r="F49" s="95">
        <v>200</v>
      </c>
      <c r="G49" s="18"/>
      <c r="H49" s="105"/>
      <c r="I49" s="111">
        <f t="shared" si="1"/>
        <v>200</v>
      </c>
      <c r="J49" s="97">
        <v>0</v>
      </c>
      <c r="K49" s="26"/>
      <c r="L49" s="26"/>
      <c r="M49" s="26"/>
    </row>
    <row r="50" spans="1:13" x14ac:dyDescent="0.3">
      <c r="B50" s="16"/>
      <c r="C50" s="16"/>
      <c r="D50" s="16"/>
      <c r="E50" s="16"/>
      <c r="F50" s="95">
        <v>0</v>
      </c>
      <c r="G50" s="18"/>
      <c r="H50" s="105"/>
      <c r="I50" s="111">
        <f t="shared" si="1"/>
        <v>0</v>
      </c>
      <c r="J50" s="19"/>
      <c r="K50" s="26"/>
      <c r="L50" s="26"/>
      <c r="M50" s="26"/>
    </row>
    <row r="51" spans="1:13" x14ac:dyDescent="0.3">
      <c r="B51" s="16" t="s">
        <v>161</v>
      </c>
      <c r="C51" s="16" t="s">
        <v>162</v>
      </c>
      <c r="D51" s="16" t="s">
        <v>45</v>
      </c>
      <c r="E51" s="17">
        <v>42767</v>
      </c>
      <c r="F51" s="95">
        <v>2031.46</v>
      </c>
      <c r="G51" s="18"/>
      <c r="H51" s="105"/>
      <c r="I51" s="111">
        <f t="shared" si="1"/>
        <v>2031.46</v>
      </c>
      <c r="J51" s="19">
        <v>0</v>
      </c>
      <c r="K51" s="26"/>
      <c r="L51" s="26"/>
      <c r="M51" s="26"/>
    </row>
    <row r="52" spans="1:13" x14ac:dyDescent="0.3">
      <c r="B52" s="16" t="s">
        <v>301</v>
      </c>
      <c r="C52" s="16" t="s">
        <v>328</v>
      </c>
      <c r="D52" s="16" t="s">
        <v>329</v>
      </c>
      <c r="E52" s="17">
        <v>43800</v>
      </c>
      <c r="F52" s="95">
        <v>0</v>
      </c>
      <c r="G52" s="18" t="s">
        <v>15</v>
      </c>
      <c r="H52" s="105"/>
      <c r="I52" s="111">
        <f t="shared" si="1"/>
        <v>0</v>
      </c>
      <c r="J52" s="19"/>
      <c r="K52" s="53" t="s">
        <v>327</v>
      </c>
      <c r="L52" s="26"/>
      <c r="M52" s="26"/>
    </row>
    <row r="53" spans="1:13" x14ac:dyDescent="0.3">
      <c r="B53" s="16" t="s">
        <v>389</v>
      </c>
      <c r="C53" s="16" t="s">
        <v>390</v>
      </c>
      <c r="D53" s="16" t="s">
        <v>188</v>
      </c>
      <c r="E53" s="17">
        <v>44531</v>
      </c>
      <c r="F53" s="95">
        <v>3500</v>
      </c>
      <c r="G53" s="18"/>
      <c r="H53" s="105"/>
      <c r="I53" s="111">
        <f t="shared" si="1"/>
        <v>3500</v>
      </c>
      <c r="J53" s="19"/>
      <c r="K53" s="26"/>
      <c r="L53" s="26"/>
      <c r="M53" s="26"/>
    </row>
    <row r="54" spans="1:13" x14ac:dyDescent="0.3">
      <c r="B54" s="3" t="s">
        <v>416</v>
      </c>
      <c r="C54" s="3" t="s">
        <v>394</v>
      </c>
      <c r="D54" s="3" t="s">
        <v>395</v>
      </c>
      <c r="E54" s="5">
        <v>44697</v>
      </c>
      <c r="F54" s="100">
        <v>722.22</v>
      </c>
      <c r="G54" s="6"/>
      <c r="H54" s="105"/>
      <c r="I54" s="111">
        <f t="shared" si="1"/>
        <v>722.22</v>
      </c>
      <c r="J54" s="19"/>
      <c r="K54" s="26"/>
      <c r="L54" s="26"/>
      <c r="M54" s="26"/>
    </row>
    <row r="55" spans="1:13" x14ac:dyDescent="0.3">
      <c r="B55" s="16"/>
      <c r="C55" s="16"/>
      <c r="D55" s="16"/>
      <c r="E55" s="17"/>
      <c r="F55" s="95">
        <v>0</v>
      </c>
      <c r="G55" s="18"/>
      <c r="H55" s="105"/>
      <c r="I55" s="111">
        <f t="shared" si="1"/>
        <v>0</v>
      </c>
      <c r="J55" s="19"/>
      <c r="K55" s="26"/>
      <c r="L55" s="26"/>
      <c r="M55" s="26"/>
    </row>
    <row r="56" spans="1:13" x14ac:dyDescent="0.3">
      <c r="B56" s="32" t="s">
        <v>15</v>
      </c>
      <c r="C56" s="32" t="s">
        <v>15</v>
      </c>
      <c r="D56" s="32" t="s">
        <v>15</v>
      </c>
      <c r="E56" s="33" t="s">
        <v>15</v>
      </c>
      <c r="F56" s="96">
        <v>0</v>
      </c>
      <c r="G56" s="34"/>
      <c r="H56" s="108"/>
      <c r="I56" s="112">
        <f t="shared" si="1"/>
        <v>0</v>
      </c>
      <c r="J56" s="109"/>
      <c r="K56" s="26"/>
      <c r="L56" s="26"/>
      <c r="M56" s="26"/>
    </row>
    <row r="57" spans="1:13" x14ac:dyDescent="0.3">
      <c r="B57" t="s">
        <v>15</v>
      </c>
      <c r="E57" s="23" t="s">
        <v>15</v>
      </c>
      <c r="F57" s="12"/>
      <c r="G57" s="12"/>
      <c r="H57" s="12"/>
      <c r="I57" s="12"/>
    </row>
    <row r="58" spans="1:13" x14ac:dyDescent="0.3">
      <c r="F58" s="12"/>
      <c r="G58" s="12"/>
      <c r="H58" s="12"/>
      <c r="I58" s="12"/>
    </row>
    <row r="59" spans="1:13" x14ac:dyDescent="0.3">
      <c r="E59" s="1" t="s">
        <v>110</v>
      </c>
      <c r="F59" s="21">
        <f>SUM(F2:F57)</f>
        <v>21452.850000000002</v>
      </c>
      <c r="G59" s="21">
        <f>SUM(G2:G57)</f>
        <v>512.66999999999996</v>
      </c>
      <c r="H59" s="21">
        <f>SUM(H2:H57)</f>
        <v>0</v>
      </c>
      <c r="I59" s="21">
        <f>SUM(I2:I57)</f>
        <v>21965.52</v>
      </c>
      <c r="J59" s="12">
        <f>SUM(J3:J57)</f>
        <v>0</v>
      </c>
    </row>
    <row r="61" spans="1:13" x14ac:dyDescent="0.3">
      <c r="G61" s="25"/>
      <c r="H61" t="s">
        <v>163</v>
      </c>
      <c r="I61" s="25">
        <f>+'Recreation Hall'!I60</f>
        <v>226789</v>
      </c>
    </row>
    <row r="62" spans="1:13" ht="18" x14ac:dyDescent="0.35">
      <c r="A62" s="40"/>
      <c r="B62" s="40"/>
      <c r="C62" s="40"/>
      <c r="H62" t="s">
        <v>164</v>
      </c>
      <c r="I62">
        <f>'Changing rooms'!I16</f>
        <v>73998.22</v>
      </c>
    </row>
    <row r="63" spans="1:13" x14ac:dyDescent="0.3">
      <c r="G63" s="7"/>
      <c r="H63" t="s">
        <v>165</v>
      </c>
      <c r="I63" s="7">
        <f>'Around the Parish'!I66</f>
        <v>99925.459999999992</v>
      </c>
    </row>
    <row r="64" spans="1:13" ht="23.4" x14ac:dyDescent="0.45">
      <c r="A64" s="39" t="s">
        <v>226</v>
      </c>
      <c r="H64" t="s">
        <v>166</v>
      </c>
      <c r="I64" s="7">
        <f>Museum!I5</f>
        <v>1</v>
      </c>
    </row>
    <row r="66" spans="7:16" ht="18.600000000000001" thickBot="1" x14ac:dyDescent="0.4">
      <c r="G66" s="12"/>
      <c r="H66" s="1" t="s">
        <v>225</v>
      </c>
      <c r="I66" s="38">
        <f>SUM(I59:I64)</f>
        <v>422679.19999999995</v>
      </c>
      <c r="K66" s="26" t="s">
        <v>15</v>
      </c>
      <c r="L66" s="26"/>
      <c r="M66" s="26"/>
      <c r="N66" s="26"/>
      <c r="O66" s="26"/>
      <c r="P66" s="26"/>
    </row>
    <row r="67" spans="7:16" ht="15" thickTop="1" x14ac:dyDescent="0.3"/>
  </sheetData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0"/>
  <sheetViews>
    <sheetView zoomScaleNormal="100" workbookViewId="0">
      <pane ySplit="1" topLeftCell="A2" activePane="bottomLeft" state="frozen"/>
      <selection pane="bottomLeft" activeCell="I60" sqref="I60"/>
    </sheetView>
  </sheetViews>
  <sheetFormatPr defaultRowHeight="14.4" x14ac:dyDescent="0.3"/>
  <cols>
    <col min="1" max="1" width="23.33203125" customWidth="1"/>
    <col min="2" max="2" width="17.44140625" customWidth="1"/>
    <col min="3" max="3" width="18" customWidth="1"/>
    <col min="4" max="4" width="18.6640625" customWidth="1"/>
    <col min="5" max="5" width="17" customWidth="1"/>
    <col min="6" max="9" width="15.109375" customWidth="1"/>
    <col min="10" max="10" width="16.109375" customWidth="1"/>
    <col min="11" max="11" width="10.33203125" customWidth="1"/>
    <col min="12" max="23" width="8.88671875" customWidth="1"/>
  </cols>
  <sheetData>
    <row r="1" spans="1:24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3</v>
      </c>
    </row>
    <row r="2" spans="1:24" x14ac:dyDescent="0.3">
      <c r="A2" t="s">
        <v>92</v>
      </c>
      <c r="B2" s="3" t="s">
        <v>93</v>
      </c>
      <c r="C2" s="3" t="s">
        <v>104</v>
      </c>
      <c r="D2" s="3" t="s">
        <v>93</v>
      </c>
      <c r="E2" s="20">
        <v>2004</v>
      </c>
      <c r="F2" s="36">
        <v>90000</v>
      </c>
      <c r="G2" s="18"/>
      <c r="H2" s="18"/>
      <c r="I2" s="36">
        <f>SUM(F2:H2)</f>
        <v>90000</v>
      </c>
      <c r="J2" s="6" t="s">
        <v>68</v>
      </c>
      <c r="K2" t="s">
        <v>141</v>
      </c>
      <c r="X2" s="12"/>
    </row>
    <row r="3" spans="1:24" x14ac:dyDescent="0.3">
      <c r="A3" t="s">
        <v>92</v>
      </c>
      <c r="B3" s="3" t="s">
        <v>151</v>
      </c>
      <c r="C3" s="3" t="s">
        <v>152</v>
      </c>
      <c r="D3" s="3" t="s">
        <v>153</v>
      </c>
      <c r="E3" s="20" t="s">
        <v>68</v>
      </c>
      <c r="F3" s="36">
        <v>1</v>
      </c>
      <c r="G3" s="18"/>
      <c r="H3" s="18"/>
      <c r="I3" s="36">
        <f t="shared" ref="I3:I47" si="0">SUM(F3:H3)</f>
        <v>1</v>
      </c>
      <c r="J3" s="6" t="s">
        <v>68</v>
      </c>
      <c r="K3" t="s">
        <v>150</v>
      </c>
    </row>
    <row r="4" spans="1:24" x14ac:dyDescent="0.3">
      <c r="B4" s="3" t="s">
        <v>244</v>
      </c>
      <c r="C4" s="3" t="s">
        <v>242</v>
      </c>
      <c r="D4" s="3" t="s">
        <v>243</v>
      </c>
      <c r="E4" s="50">
        <v>43466</v>
      </c>
      <c r="F4" s="36">
        <v>245.5</v>
      </c>
      <c r="G4" s="22"/>
      <c r="H4" s="18"/>
      <c r="I4" s="36">
        <f t="shared" si="0"/>
        <v>245.5</v>
      </c>
      <c r="J4" s="6"/>
      <c r="K4" t="s">
        <v>271</v>
      </c>
      <c r="Q4" t="s">
        <v>274</v>
      </c>
    </row>
    <row r="5" spans="1:24" x14ac:dyDescent="0.3">
      <c r="B5" s="3"/>
      <c r="C5" s="3"/>
      <c r="D5" s="3"/>
      <c r="E5" s="20"/>
      <c r="F5" s="36">
        <v>0</v>
      </c>
      <c r="G5" s="18"/>
      <c r="H5" s="18"/>
      <c r="I5" s="36">
        <f t="shared" si="0"/>
        <v>0</v>
      </c>
      <c r="J5" s="6"/>
    </row>
    <row r="6" spans="1:24" ht="28.8" x14ac:dyDescent="0.3">
      <c r="A6" t="s">
        <v>177</v>
      </c>
      <c r="B6" s="3" t="s">
        <v>178</v>
      </c>
      <c r="C6" s="29" t="s">
        <v>192</v>
      </c>
      <c r="D6" s="3" t="s">
        <v>93</v>
      </c>
      <c r="E6" s="20" t="s">
        <v>68</v>
      </c>
      <c r="F6" s="36">
        <v>8000</v>
      </c>
      <c r="G6" s="22"/>
      <c r="H6" s="22"/>
      <c r="I6" s="36">
        <f t="shared" si="0"/>
        <v>8000</v>
      </c>
      <c r="J6" s="6" t="s">
        <v>68</v>
      </c>
      <c r="K6" s="26"/>
      <c r="L6" s="26"/>
      <c r="M6" s="26"/>
      <c r="N6" s="26"/>
      <c r="O6" s="26"/>
    </row>
    <row r="7" spans="1:24" x14ac:dyDescent="0.3">
      <c r="A7" t="s">
        <v>418</v>
      </c>
      <c r="B7" s="3" t="s">
        <v>417</v>
      </c>
      <c r="C7" s="29" t="s">
        <v>419</v>
      </c>
      <c r="D7" s="3" t="s">
        <v>66</v>
      </c>
      <c r="E7" s="101">
        <v>44949</v>
      </c>
      <c r="F7" s="36">
        <v>104.99</v>
      </c>
      <c r="G7" s="22"/>
      <c r="H7" s="22"/>
      <c r="I7" s="36">
        <f t="shared" si="0"/>
        <v>104.99</v>
      </c>
      <c r="J7" s="6"/>
      <c r="K7" s="26"/>
      <c r="L7" s="26"/>
      <c r="M7" s="26"/>
      <c r="N7" s="26"/>
      <c r="O7" s="26"/>
    </row>
    <row r="8" spans="1:24" x14ac:dyDescent="0.3">
      <c r="B8" s="3"/>
      <c r="C8" s="3"/>
      <c r="D8" s="3"/>
      <c r="E8" s="20"/>
      <c r="F8" s="36">
        <v>0</v>
      </c>
      <c r="G8" s="18"/>
      <c r="H8" s="18"/>
      <c r="I8" s="36">
        <f t="shared" si="0"/>
        <v>0</v>
      </c>
      <c r="J8" s="6"/>
      <c r="K8" s="26"/>
      <c r="L8" s="26"/>
      <c r="M8" s="26"/>
      <c r="N8" s="26"/>
      <c r="O8" s="26"/>
    </row>
    <row r="9" spans="1:24" x14ac:dyDescent="0.3">
      <c r="A9" s="1" t="s">
        <v>46</v>
      </c>
      <c r="B9" s="3" t="s">
        <v>47</v>
      </c>
      <c r="C9" s="4" t="s">
        <v>48</v>
      </c>
      <c r="D9" s="3" t="s">
        <v>49</v>
      </c>
      <c r="E9" s="3">
        <v>2004</v>
      </c>
      <c r="F9" s="36">
        <v>1000</v>
      </c>
      <c r="G9" s="6"/>
      <c r="H9" s="6"/>
      <c r="I9" s="36">
        <f t="shared" si="0"/>
        <v>1000</v>
      </c>
      <c r="J9" s="6">
        <v>0</v>
      </c>
      <c r="K9" s="26"/>
      <c r="L9" s="26"/>
      <c r="M9" s="26"/>
      <c r="N9" s="26"/>
      <c r="O9" s="26"/>
    </row>
    <row r="10" spans="1:24" x14ac:dyDescent="0.3">
      <c r="B10" s="3" t="s">
        <v>50</v>
      </c>
      <c r="C10" s="4" t="s">
        <v>51</v>
      </c>
      <c r="D10" s="3" t="s">
        <v>52</v>
      </c>
      <c r="E10" s="3">
        <v>2004</v>
      </c>
      <c r="F10" s="36">
        <v>150</v>
      </c>
      <c r="G10" s="6"/>
      <c r="H10" s="6"/>
      <c r="I10" s="36">
        <f t="shared" si="0"/>
        <v>150</v>
      </c>
      <c r="J10" s="6">
        <v>0</v>
      </c>
      <c r="K10" s="26"/>
      <c r="L10" s="26"/>
      <c r="M10" s="26"/>
      <c r="N10" s="26"/>
      <c r="O10" s="26"/>
    </row>
    <row r="11" spans="1:24" x14ac:dyDescent="0.3">
      <c r="B11" s="3" t="s">
        <v>53</v>
      </c>
      <c r="C11" s="4" t="s">
        <v>54</v>
      </c>
      <c r="D11" s="3" t="s">
        <v>52</v>
      </c>
      <c r="E11" s="3">
        <v>2004</v>
      </c>
      <c r="F11" s="36">
        <v>150</v>
      </c>
      <c r="G11" s="6"/>
      <c r="H11" s="6"/>
      <c r="I11" s="36">
        <f t="shared" si="0"/>
        <v>150</v>
      </c>
      <c r="J11" s="6">
        <v>0</v>
      </c>
    </row>
    <row r="12" spans="1:24" x14ac:dyDescent="0.3">
      <c r="B12" s="3"/>
      <c r="C12" s="4"/>
      <c r="D12" s="3"/>
      <c r="E12" s="3" t="s">
        <v>15</v>
      </c>
      <c r="F12" s="36">
        <v>0</v>
      </c>
      <c r="G12" s="6"/>
      <c r="H12" s="6"/>
      <c r="I12" s="36">
        <f t="shared" si="0"/>
        <v>0</v>
      </c>
      <c r="J12" s="6"/>
    </row>
    <row r="13" spans="1:24" x14ac:dyDescent="0.3">
      <c r="A13" s="1" t="s">
        <v>57</v>
      </c>
      <c r="B13" s="3" t="s">
        <v>58</v>
      </c>
      <c r="C13" s="4" t="s">
        <v>56</v>
      </c>
      <c r="D13" s="3" t="s">
        <v>59</v>
      </c>
      <c r="E13" s="3">
        <v>2004</v>
      </c>
      <c r="F13" s="36">
        <v>140</v>
      </c>
      <c r="G13" s="6"/>
      <c r="H13" s="6"/>
      <c r="I13" s="36">
        <f t="shared" si="0"/>
        <v>140</v>
      </c>
      <c r="J13" s="6">
        <v>0</v>
      </c>
      <c r="K13" t="s">
        <v>122</v>
      </c>
      <c r="L13" s="26" t="s">
        <v>15</v>
      </c>
      <c r="M13" s="26"/>
      <c r="N13" s="26"/>
      <c r="O13" s="26"/>
      <c r="P13" s="26"/>
      <c r="Q13" s="26"/>
      <c r="R13" s="26"/>
    </row>
    <row r="14" spans="1:24" x14ac:dyDescent="0.3">
      <c r="A14" s="1"/>
      <c r="B14" s="3" t="s">
        <v>189</v>
      </c>
      <c r="C14" s="4" t="s">
        <v>190</v>
      </c>
      <c r="D14" s="3" t="s">
        <v>59</v>
      </c>
      <c r="E14" s="5">
        <v>43070</v>
      </c>
      <c r="F14" s="36">
        <v>30</v>
      </c>
      <c r="G14" s="6"/>
      <c r="H14" s="6"/>
      <c r="I14" s="36">
        <f t="shared" si="0"/>
        <v>30</v>
      </c>
      <c r="J14" s="6">
        <v>0</v>
      </c>
      <c r="K14" s="26"/>
      <c r="L14" s="26"/>
      <c r="M14" s="26"/>
      <c r="N14" s="26"/>
      <c r="O14" s="26"/>
      <c r="P14" s="26"/>
      <c r="Q14" s="26"/>
      <c r="R14" s="26"/>
    </row>
    <row r="15" spans="1:24" x14ac:dyDescent="0.3">
      <c r="A15" t="s">
        <v>15</v>
      </c>
      <c r="B15" s="3" t="s">
        <v>167</v>
      </c>
      <c r="C15" s="4" t="s">
        <v>187</v>
      </c>
      <c r="D15" s="3" t="s">
        <v>188</v>
      </c>
      <c r="E15" s="5">
        <v>43070</v>
      </c>
      <c r="F15" s="36">
        <v>931.03</v>
      </c>
      <c r="G15" s="62" t="s">
        <v>15</v>
      </c>
      <c r="H15" s="6"/>
      <c r="I15" s="36">
        <f t="shared" si="0"/>
        <v>931.03</v>
      </c>
      <c r="J15" s="6">
        <v>0</v>
      </c>
      <c r="K15" s="66" t="s">
        <v>272</v>
      </c>
      <c r="L15" s="26"/>
      <c r="M15" s="26"/>
      <c r="N15" s="26"/>
      <c r="O15" s="26"/>
      <c r="P15" s="26"/>
      <c r="Q15" s="26"/>
      <c r="R15" s="26"/>
    </row>
    <row r="16" spans="1:24" x14ac:dyDescent="0.3">
      <c r="B16" s="3" t="s">
        <v>302</v>
      </c>
      <c r="C16" s="4"/>
      <c r="D16" s="3"/>
      <c r="E16" s="5">
        <v>43800</v>
      </c>
      <c r="F16" s="36">
        <v>100.48</v>
      </c>
      <c r="G16" s="85" t="s">
        <v>15</v>
      </c>
      <c r="H16" s="6"/>
      <c r="I16" s="36">
        <f t="shared" si="0"/>
        <v>100.48</v>
      </c>
      <c r="J16" s="6">
        <v>0</v>
      </c>
      <c r="K16" s="66"/>
      <c r="L16" s="26"/>
      <c r="M16" s="26"/>
      <c r="N16" s="26"/>
      <c r="O16" s="26"/>
      <c r="P16" s="26"/>
      <c r="Q16" s="26"/>
      <c r="R16" s="26"/>
    </row>
    <row r="17" spans="1:18" x14ac:dyDescent="0.3">
      <c r="B17" s="3"/>
      <c r="C17" s="4"/>
      <c r="D17" s="3"/>
      <c r="E17" s="5"/>
      <c r="F17" s="36"/>
      <c r="G17" s="62"/>
      <c r="H17" s="6"/>
      <c r="I17" s="36"/>
      <c r="J17" s="6"/>
      <c r="K17" s="66"/>
      <c r="L17" s="26"/>
      <c r="M17" s="26"/>
      <c r="N17" s="26"/>
      <c r="O17" s="26"/>
      <c r="P17" s="26"/>
      <c r="Q17" s="26"/>
      <c r="R17" s="26"/>
    </row>
    <row r="18" spans="1:18" x14ac:dyDescent="0.3">
      <c r="A18" s="1"/>
      <c r="B18" s="3"/>
      <c r="C18" s="4"/>
      <c r="D18" s="3"/>
      <c r="E18" s="3"/>
      <c r="F18" s="36">
        <v>0</v>
      </c>
      <c r="G18" s="6"/>
      <c r="H18" s="6"/>
      <c r="I18" s="36">
        <f t="shared" si="0"/>
        <v>0</v>
      </c>
      <c r="J18" s="6"/>
    </row>
    <row r="19" spans="1:18" ht="16.5" customHeight="1" x14ac:dyDescent="0.3">
      <c r="A19" s="1" t="s">
        <v>60</v>
      </c>
      <c r="B19" s="3" t="s">
        <v>154</v>
      </c>
      <c r="C19" s="4" t="s">
        <v>61</v>
      </c>
      <c r="D19" s="3" t="s">
        <v>59</v>
      </c>
      <c r="E19" s="3">
        <v>2004</v>
      </c>
      <c r="F19" s="36">
        <v>360</v>
      </c>
      <c r="G19" s="6"/>
      <c r="H19" s="6"/>
      <c r="I19" s="36">
        <f t="shared" si="0"/>
        <v>360</v>
      </c>
      <c r="J19" s="6">
        <v>0</v>
      </c>
      <c r="K19" t="s">
        <v>118</v>
      </c>
    </row>
    <row r="20" spans="1:18" x14ac:dyDescent="0.3">
      <c r="A20" s="9" t="s">
        <v>62</v>
      </c>
      <c r="B20" s="10"/>
      <c r="C20" s="11"/>
      <c r="D20" s="10"/>
      <c r="E20" s="10"/>
      <c r="F20" s="36">
        <v>0</v>
      </c>
      <c r="G20" s="6"/>
      <c r="H20" s="6"/>
      <c r="I20" s="36">
        <f t="shared" si="0"/>
        <v>0</v>
      </c>
      <c r="J20" s="6"/>
    </row>
    <row r="21" spans="1:18" x14ac:dyDescent="0.3">
      <c r="A21" s="1" t="s">
        <v>63</v>
      </c>
      <c r="B21" s="3" t="s">
        <v>311</v>
      </c>
      <c r="C21" s="4" t="s">
        <v>61</v>
      </c>
      <c r="D21" s="3" t="s">
        <v>59</v>
      </c>
      <c r="E21" s="3">
        <v>2004</v>
      </c>
      <c r="F21" s="36">
        <v>200</v>
      </c>
      <c r="G21" s="6"/>
      <c r="H21" s="6"/>
      <c r="I21" s="36">
        <f t="shared" si="0"/>
        <v>200</v>
      </c>
      <c r="J21" s="6">
        <v>0</v>
      </c>
    </row>
    <row r="22" spans="1:18" x14ac:dyDescent="0.3">
      <c r="A22" s="1"/>
      <c r="B22" s="3"/>
      <c r="C22" s="4"/>
      <c r="D22" s="3"/>
      <c r="E22" s="3"/>
      <c r="F22" s="36">
        <v>0</v>
      </c>
      <c r="G22" s="6"/>
      <c r="H22" s="6"/>
      <c r="I22" s="36">
        <f t="shared" si="0"/>
        <v>0</v>
      </c>
      <c r="J22" s="6"/>
    </row>
    <row r="23" spans="1:18" ht="28.8" x14ac:dyDescent="0.3">
      <c r="A23" s="1"/>
      <c r="B23" s="3" t="s">
        <v>308</v>
      </c>
      <c r="C23" s="4" t="s">
        <v>309</v>
      </c>
      <c r="D23" s="3" t="s">
        <v>59</v>
      </c>
      <c r="E23" s="3" t="s">
        <v>310</v>
      </c>
      <c r="F23" s="36">
        <v>100</v>
      </c>
      <c r="G23" s="6" t="s">
        <v>15</v>
      </c>
      <c r="H23" s="6"/>
      <c r="I23" s="36">
        <f t="shared" si="0"/>
        <v>100</v>
      </c>
      <c r="J23" s="6"/>
      <c r="K23" t="s">
        <v>287</v>
      </c>
    </row>
    <row r="24" spans="1:18" x14ac:dyDescent="0.3">
      <c r="A24" s="1"/>
      <c r="B24" s="3"/>
      <c r="C24" s="4"/>
      <c r="D24" s="3"/>
      <c r="E24" s="3"/>
      <c r="F24" s="36"/>
      <c r="G24" s="6"/>
      <c r="H24" s="6"/>
      <c r="I24" s="36"/>
      <c r="J24" s="6"/>
    </row>
    <row r="25" spans="1:18" x14ac:dyDescent="0.3">
      <c r="A25" s="1"/>
      <c r="B25" s="3"/>
      <c r="C25" s="4"/>
      <c r="D25" s="3"/>
      <c r="E25" s="3" t="s">
        <v>15</v>
      </c>
      <c r="F25" s="36">
        <v>0</v>
      </c>
      <c r="G25" s="6" t="s">
        <v>15</v>
      </c>
      <c r="H25" s="6"/>
      <c r="I25" s="36">
        <f t="shared" si="0"/>
        <v>0</v>
      </c>
      <c r="J25" s="6"/>
    </row>
    <row r="26" spans="1:18" x14ac:dyDescent="0.3">
      <c r="A26" s="1" t="s">
        <v>64</v>
      </c>
      <c r="B26" s="3" t="s">
        <v>65</v>
      </c>
      <c r="C26" s="4" t="s">
        <v>145</v>
      </c>
      <c r="D26" s="3" t="s">
        <v>66</v>
      </c>
      <c r="E26" s="5">
        <v>2011</v>
      </c>
      <c r="F26" s="36">
        <v>695</v>
      </c>
      <c r="G26" s="22"/>
      <c r="H26" s="22"/>
      <c r="I26" s="36">
        <f t="shared" si="0"/>
        <v>695</v>
      </c>
      <c r="J26" s="6">
        <v>0</v>
      </c>
      <c r="K26" t="s">
        <v>186</v>
      </c>
    </row>
    <row r="27" spans="1:18" x14ac:dyDescent="0.3">
      <c r="A27" s="1"/>
      <c r="B27" s="3" t="s">
        <v>341</v>
      </c>
      <c r="C27" s="4" t="s">
        <v>342</v>
      </c>
      <c r="D27" s="3" t="s">
        <v>93</v>
      </c>
      <c r="E27" s="5">
        <v>44044</v>
      </c>
      <c r="F27" s="36">
        <v>321</v>
      </c>
      <c r="G27" s="22" t="s">
        <v>15</v>
      </c>
      <c r="H27" s="22"/>
      <c r="I27" s="36">
        <f t="shared" si="0"/>
        <v>321</v>
      </c>
      <c r="J27" s="6"/>
    </row>
    <row r="28" spans="1:18" x14ac:dyDescent="0.3">
      <c r="A28" s="1"/>
      <c r="B28" s="3" t="s">
        <v>15</v>
      </c>
      <c r="C28" s="3"/>
      <c r="D28" s="3"/>
      <c r="E28" s="5"/>
      <c r="F28" s="36">
        <v>0</v>
      </c>
      <c r="G28" s="22"/>
      <c r="H28" s="22"/>
      <c r="I28" s="36">
        <f t="shared" si="0"/>
        <v>0</v>
      </c>
      <c r="J28" s="6"/>
    </row>
    <row r="29" spans="1:18" x14ac:dyDescent="0.3">
      <c r="B29" s="3"/>
      <c r="C29" s="3"/>
      <c r="D29" s="3"/>
      <c r="E29" s="3" t="s">
        <v>15</v>
      </c>
      <c r="F29" s="36">
        <v>0</v>
      </c>
      <c r="G29" s="6"/>
      <c r="H29" s="6"/>
      <c r="I29" s="36">
        <f t="shared" si="0"/>
        <v>0</v>
      </c>
      <c r="J29" s="6"/>
    </row>
    <row r="30" spans="1:18" x14ac:dyDescent="0.3">
      <c r="A30" s="1" t="s">
        <v>106</v>
      </c>
      <c r="B30" s="3"/>
      <c r="C30" s="3"/>
      <c r="D30" s="3"/>
      <c r="E30" s="3">
        <v>2004</v>
      </c>
      <c r="F30" s="36">
        <v>0</v>
      </c>
      <c r="G30" s="6"/>
      <c r="H30" s="6"/>
      <c r="I30" s="36">
        <f t="shared" si="0"/>
        <v>0</v>
      </c>
      <c r="J30" s="6">
        <v>0</v>
      </c>
      <c r="K30" t="s">
        <v>108</v>
      </c>
    </row>
    <row r="31" spans="1:18" x14ac:dyDescent="0.3">
      <c r="B31" s="3"/>
      <c r="C31" s="3"/>
      <c r="D31" s="3"/>
      <c r="E31" s="3" t="s">
        <v>15</v>
      </c>
      <c r="F31" s="36">
        <v>0</v>
      </c>
      <c r="G31" s="6"/>
      <c r="H31" s="6"/>
      <c r="I31" s="36">
        <f t="shared" si="0"/>
        <v>0</v>
      </c>
      <c r="J31" s="6"/>
    </row>
    <row r="32" spans="1:18" x14ac:dyDescent="0.3">
      <c r="A32" s="1" t="s">
        <v>107</v>
      </c>
      <c r="B32" s="3"/>
      <c r="C32" s="3"/>
      <c r="D32" s="3"/>
      <c r="E32" s="3">
        <v>2004</v>
      </c>
      <c r="F32" s="86">
        <v>0</v>
      </c>
      <c r="G32" s="6"/>
      <c r="H32" s="6"/>
      <c r="I32" s="86">
        <f t="shared" si="0"/>
        <v>0</v>
      </c>
      <c r="J32" s="6">
        <v>0</v>
      </c>
      <c r="K32" t="s">
        <v>108</v>
      </c>
    </row>
    <row r="33" spans="1:15" x14ac:dyDescent="0.3">
      <c r="B33" s="3"/>
      <c r="C33" s="3"/>
      <c r="D33" s="3"/>
      <c r="E33" s="3">
        <v>2004</v>
      </c>
      <c r="F33" s="86">
        <v>0</v>
      </c>
      <c r="G33" s="6"/>
      <c r="H33" s="6"/>
      <c r="I33" s="86">
        <f t="shared" si="0"/>
        <v>0</v>
      </c>
      <c r="J33" s="6"/>
    </row>
    <row r="34" spans="1:15" x14ac:dyDescent="0.3">
      <c r="A34" s="1" t="s">
        <v>67</v>
      </c>
      <c r="B34" s="3"/>
      <c r="C34" s="3"/>
      <c r="D34" s="3"/>
      <c r="E34" s="3">
        <v>2004</v>
      </c>
      <c r="F34" s="86">
        <v>0</v>
      </c>
      <c r="G34" s="6"/>
      <c r="H34" s="6"/>
      <c r="I34" s="86">
        <f t="shared" si="0"/>
        <v>0</v>
      </c>
      <c r="J34" s="6">
        <v>0</v>
      </c>
      <c r="K34" t="s">
        <v>108</v>
      </c>
    </row>
    <row r="35" spans="1:15" x14ac:dyDescent="0.3">
      <c r="A35" s="1"/>
      <c r="B35" s="3"/>
      <c r="C35" s="3"/>
      <c r="D35" s="3"/>
      <c r="E35" s="3"/>
      <c r="F35" s="86">
        <v>0</v>
      </c>
      <c r="G35" s="6"/>
      <c r="H35" s="6"/>
      <c r="I35" s="86">
        <f t="shared" si="0"/>
        <v>0</v>
      </c>
      <c r="J35" s="6"/>
    </row>
    <row r="36" spans="1:15" x14ac:dyDescent="0.3">
      <c r="A36" s="1" t="s">
        <v>168</v>
      </c>
      <c r="B36" s="3" t="s">
        <v>169</v>
      </c>
      <c r="C36" s="28" t="s">
        <v>185</v>
      </c>
      <c r="D36" s="3" t="s">
        <v>59</v>
      </c>
      <c r="E36" s="3">
        <v>2014</v>
      </c>
      <c r="F36" s="86">
        <v>25000</v>
      </c>
      <c r="G36" s="63"/>
      <c r="H36" s="6"/>
      <c r="I36" s="86">
        <f t="shared" si="0"/>
        <v>25000</v>
      </c>
      <c r="J36" s="6">
        <v>0</v>
      </c>
      <c r="K36" s="26"/>
      <c r="L36" t="s">
        <v>279</v>
      </c>
    </row>
    <row r="37" spans="1:15" x14ac:dyDescent="0.3">
      <c r="A37" s="1"/>
      <c r="B37" s="3"/>
      <c r="C37" s="3"/>
      <c r="D37" s="3"/>
      <c r="E37" s="3"/>
      <c r="F37" s="86">
        <v>0</v>
      </c>
      <c r="G37" s="63"/>
      <c r="H37" s="6"/>
      <c r="I37" s="86">
        <f t="shared" si="0"/>
        <v>0</v>
      </c>
      <c r="J37" s="6"/>
      <c r="K37" s="26"/>
    </row>
    <row r="38" spans="1:15" x14ac:dyDescent="0.3">
      <c r="A38" s="1"/>
      <c r="B38" s="3" t="s">
        <v>174</v>
      </c>
      <c r="C38" s="3" t="s">
        <v>175</v>
      </c>
      <c r="D38" s="3" t="s">
        <v>59</v>
      </c>
      <c r="E38" s="3">
        <v>2014</v>
      </c>
      <c r="F38" s="36">
        <v>80000</v>
      </c>
      <c r="G38" s="63"/>
      <c r="H38" s="6"/>
      <c r="I38" s="36">
        <f t="shared" si="0"/>
        <v>80000</v>
      </c>
      <c r="J38" s="6">
        <v>0</v>
      </c>
      <c r="K38" s="26"/>
      <c r="L38" t="s">
        <v>278</v>
      </c>
    </row>
    <row r="39" spans="1:15" x14ac:dyDescent="0.3">
      <c r="A39" s="1"/>
      <c r="B39" s="3"/>
      <c r="C39" s="3"/>
      <c r="D39" s="3"/>
      <c r="E39" s="3"/>
      <c r="F39" s="36">
        <v>0</v>
      </c>
      <c r="G39" s="63"/>
      <c r="H39" s="6"/>
      <c r="I39" s="36">
        <f t="shared" si="0"/>
        <v>0</v>
      </c>
      <c r="J39" s="6"/>
      <c r="K39" s="26"/>
    </row>
    <row r="40" spans="1:15" x14ac:dyDescent="0.3">
      <c r="A40" s="1"/>
      <c r="B40" s="3" t="s">
        <v>170</v>
      </c>
      <c r="C40" s="3" t="s">
        <v>176</v>
      </c>
      <c r="D40" s="3" t="s">
        <v>59</v>
      </c>
      <c r="E40" s="3">
        <v>2014</v>
      </c>
      <c r="F40" s="36">
        <v>14000</v>
      </c>
      <c r="G40" s="63"/>
      <c r="H40" s="6"/>
      <c r="I40" s="36">
        <f t="shared" si="0"/>
        <v>14000</v>
      </c>
      <c r="J40" s="6">
        <v>0</v>
      </c>
      <c r="K40" s="26"/>
      <c r="L40" t="s">
        <v>278</v>
      </c>
    </row>
    <row r="41" spans="1:15" x14ac:dyDescent="0.3">
      <c r="B41" s="3"/>
      <c r="C41" s="3"/>
      <c r="D41" s="3"/>
      <c r="E41" s="3"/>
      <c r="F41" s="36">
        <v>0</v>
      </c>
      <c r="G41" s="64"/>
      <c r="H41" s="3"/>
      <c r="I41" s="36">
        <f t="shared" si="0"/>
        <v>0</v>
      </c>
      <c r="J41" s="3"/>
      <c r="K41" s="26"/>
    </row>
    <row r="42" spans="1:15" x14ac:dyDescent="0.3">
      <c r="B42" s="3" t="s">
        <v>171</v>
      </c>
      <c r="C42" s="3" t="s">
        <v>325</v>
      </c>
      <c r="D42" s="3" t="s">
        <v>59</v>
      </c>
      <c r="E42" s="3">
        <v>2014</v>
      </c>
      <c r="F42" s="36">
        <v>1500</v>
      </c>
      <c r="G42" s="63"/>
      <c r="H42" s="6"/>
      <c r="I42" s="36">
        <f t="shared" si="0"/>
        <v>1500</v>
      </c>
      <c r="J42" s="6">
        <v>0</v>
      </c>
      <c r="K42" s="26"/>
      <c r="L42" t="s">
        <v>278</v>
      </c>
    </row>
    <row r="43" spans="1:15" x14ac:dyDescent="0.3">
      <c r="B43" s="14"/>
      <c r="C43" s="3"/>
      <c r="D43" s="3"/>
      <c r="E43" s="3"/>
      <c r="F43" s="86">
        <v>0</v>
      </c>
      <c r="G43" s="6"/>
      <c r="H43" s="6"/>
      <c r="I43" s="86">
        <f t="shared" si="0"/>
        <v>0</v>
      </c>
      <c r="J43" s="3"/>
      <c r="K43" s="26"/>
    </row>
    <row r="44" spans="1:15" x14ac:dyDescent="0.3">
      <c r="A44" s="1" t="s">
        <v>172</v>
      </c>
      <c r="B44" s="14"/>
      <c r="C44" s="3"/>
      <c r="D44" s="3"/>
      <c r="E44" s="3"/>
      <c r="F44" s="86">
        <v>0</v>
      </c>
      <c r="G44" s="6"/>
      <c r="H44" s="6"/>
      <c r="I44" s="86">
        <f t="shared" si="0"/>
        <v>0</v>
      </c>
      <c r="J44" s="3"/>
      <c r="K44" s="26"/>
      <c r="L44" s="26"/>
      <c r="M44" s="26"/>
      <c r="N44" s="26"/>
      <c r="O44" s="26"/>
    </row>
    <row r="45" spans="1:15" x14ac:dyDescent="0.3">
      <c r="B45" s="14"/>
      <c r="C45" s="3"/>
      <c r="D45" s="3"/>
      <c r="E45" s="3"/>
      <c r="F45" s="86">
        <v>0</v>
      </c>
      <c r="G45" s="6"/>
      <c r="H45" s="6"/>
      <c r="I45" s="86">
        <f t="shared" si="0"/>
        <v>0</v>
      </c>
      <c r="J45" s="3"/>
      <c r="K45" s="26"/>
      <c r="L45" s="26"/>
      <c r="M45" s="26"/>
      <c r="N45" s="26"/>
      <c r="O45" s="26"/>
    </row>
    <row r="46" spans="1:15" x14ac:dyDescent="0.3">
      <c r="A46" s="1" t="s">
        <v>106</v>
      </c>
      <c r="B46" s="14" t="s">
        <v>191</v>
      </c>
      <c r="C46" s="4"/>
      <c r="D46" s="3" t="s">
        <v>59</v>
      </c>
      <c r="E46" s="3">
        <v>2004</v>
      </c>
      <c r="F46" s="86">
        <v>0</v>
      </c>
      <c r="G46" s="6"/>
      <c r="H46" s="6"/>
      <c r="I46" s="86">
        <f t="shared" si="0"/>
        <v>0</v>
      </c>
      <c r="J46" s="6">
        <v>0</v>
      </c>
      <c r="K46" s="26" t="s">
        <v>186</v>
      </c>
      <c r="L46" s="26"/>
      <c r="M46" s="26"/>
      <c r="N46" s="26"/>
      <c r="O46" s="26"/>
    </row>
    <row r="47" spans="1:15" x14ac:dyDescent="0.3">
      <c r="A47" s="1" t="s">
        <v>107</v>
      </c>
      <c r="B47" s="14" t="s">
        <v>15</v>
      </c>
      <c r="C47" s="3"/>
      <c r="D47" s="3" t="s">
        <v>59</v>
      </c>
      <c r="E47" s="3">
        <v>2004</v>
      </c>
      <c r="F47" s="86">
        <v>0</v>
      </c>
      <c r="G47" s="6"/>
      <c r="H47" s="6"/>
      <c r="I47" s="86">
        <f t="shared" si="0"/>
        <v>0</v>
      </c>
      <c r="J47" s="6">
        <v>0</v>
      </c>
      <c r="K47" s="26" t="s">
        <v>186</v>
      </c>
      <c r="L47" s="26"/>
      <c r="M47" s="26"/>
      <c r="N47" s="26"/>
      <c r="O47" s="26"/>
    </row>
    <row r="48" spans="1:15" x14ac:dyDescent="0.3">
      <c r="B48" s="14" t="s">
        <v>173</v>
      </c>
      <c r="C48" s="3" t="s">
        <v>48</v>
      </c>
      <c r="D48" s="3" t="s">
        <v>49</v>
      </c>
      <c r="E48" s="3"/>
      <c r="F48" s="86">
        <v>1000</v>
      </c>
      <c r="G48" s="63"/>
      <c r="H48" s="6"/>
      <c r="I48" s="86">
        <f t="shared" ref="I48:I56" si="1">SUM(F48:H48)</f>
        <v>1000</v>
      </c>
      <c r="J48" s="6">
        <v>0</v>
      </c>
      <c r="K48" s="26" t="s">
        <v>15</v>
      </c>
      <c r="L48" t="s">
        <v>278</v>
      </c>
    </row>
    <row r="49" spans="1:16" x14ac:dyDescent="0.3">
      <c r="B49" s="14"/>
      <c r="C49" s="3"/>
      <c r="D49" s="3"/>
      <c r="E49" s="3"/>
      <c r="F49" s="86">
        <v>0</v>
      </c>
      <c r="G49" s="63"/>
      <c r="H49" s="6"/>
      <c r="I49" s="86">
        <f t="shared" si="1"/>
        <v>0</v>
      </c>
      <c r="J49" s="6"/>
      <c r="K49" s="26"/>
    </row>
    <row r="50" spans="1:16" x14ac:dyDescent="0.3">
      <c r="B50" s="14"/>
      <c r="C50" s="3"/>
      <c r="D50" s="3"/>
      <c r="E50" s="3"/>
      <c r="F50" s="86">
        <v>0</v>
      </c>
      <c r="G50" s="63"/>
      <c r="H50" s="6"/>
      <c r="I50" s="86">
        <f t="shared" si="1"/>
        <v>0</v>
      </c>
      <c r="J50" s="6"/>
      <c r="K50" s="26"/>
    </row>
    <row r="51" spans="1:16" x14ac:dyDescent="0.3">
      <c r="B51" s="14"/>
      <c r="C51" s="3"/>
      <c r="D51" s="3"/>
      <c r="E51" s="3"/>
      <c r="F51" s="86">
        <v>0</v>
      </c>
      <c r="G51" s="63"/>
      <c r="H51" s="6"/>
      <c r="I51" s="86">
        <f t="shared" si="1"/>
        <v>0</v>
      </c>
      <c r="J51" s="6"/>
      <c r="K51" s="26"/>
    </row>
    <row r="52" spans="1:16" x14ac:dyDescent="0.3">
      <c r="A52" s="1" t="s">
        <v>399</v>
      </c>
      <c r="B52" s="14" t="s">
        <v>398</v>
      </c>
      <c r="C52" s="3" t="s">
        <v>397</v>
      </c>
      <c r="D52" s="3" t="s">
        <v>395</v>
      </c>
      <c r="E52" s="90">
        <v>44677</v>
      </c>
      <c r="F52" s="86">
        <v>2760</v>
      </c>
      <c r="G52" s="85"/>
      <c r="H52" s="6"/>
      <c r="I52" s="86">
        <f t="shared" si="1"/>
        <v>2760</v>
      </c>
      <c r="J52" s="6"/>
      <c r="K52" s="26"/>
    </row>
    <row r="53" spans="1:16" x14ac:dyDescent="0.3">
      <c r="B53" s="14"/>
      <c r="C53" s="3"/>
      <c r="D53" s="3"/>
      <c r="E53" s="3"/>
      <c r="F53" s="86">
        <v>0</v>
      </c>
      <c r="G53" s="63"/>
      <c r="H53" s="6"/>
      <c r="I53" s="86">
        <f t="shared" si="1"/>
        <v>0</v>
      </c>
      <c r="J53" s="6"/>
      <c r="K53" s="26"/>
    </row>
    <row r="54" spans="1:16" x14ac:dyDescent="0.3">
      <c r="B54" s="14"/>
      <c r="C54" s="3"/>
      <c r="D54" s="3"/>
      <c r="E54" s="3"/>
      <c r="F54" s="86">
        <v>0</v>
      </c>
      <c r="G54" s="63"/>
      <c r="H54" s="6"/>
      <c r="I54" s="86">
        <f t="shared" si="1"/>
        <v>0</v>
      </c>
      <c r="J54" s="6"/>
      <c r="K54" s="26"/>
    </row>
    <row r="55" spans="1:16" x14ac:dyDescent="0.3">
      <c r="B55" s="14"/>
      <c r="C55" s="3"/>
      <c r="D55" s="3"/>
      <c r="E55" s="3"/>
      <c r="F55" s="86">
        <v>0</v>
      </c>
      <c r="G55" s="63"/>
      <c r="H55" s="6"/>
      <c r="I55" s="86">
        <f t="shared" si="1"/>
        <v>0</v>
      </c>
      <c r="J55" s="6"/>
      <c r="K55" s="26"/>
    </row>
    <row r="56" spans="1:16" x14ac:dyDescent="0.3">
      <c r="A56" s="1" t="s">
        <v>15</v>
      </c>
      <c r="B56" s="88"/>
      <c r="C56" s="8"/>
      <c r="D56" s="8"/>
      <c r="E56" s="8"/>
      <c r="F56" s="87">
        <v>0</v>
      </c>
      <c r="G56" s="65"/>
      <c r="H56" s="13"/>
      <c r="I56" s="89">
        <f t="shared" si="1"/>
        <v>0</v>
      </c>
      <c r="J56" s="13"/>
      <c r="K56" s="26" t="s">
        <v>15</v>
      </c>
      <c r="N56" s="26"/>
      <c r="O56" s="26"/>
      <c r="P56" t="s">
        <v>15</v>
      </c>
    </row>
    <row r="57" spans="1:16" x14ac:dyDescent="0.3">
      <c r="A57" s="1"/>
      <c r="J57" s="12"/>
      <c r="K57" s="26"/>
      <c r="N57" s="26"/>
      <c r="O57" s="26"/>
    </row>
    <row r="60" spans="1:16" x14ac:dyDescent="0.3">
      <c r="E60" s="1" t="s">
        <v>110</v>
      </c>
      <c r="F60" s="21">
        <f>SUM(F2:F59)</f>
        <v>226789</v>
      </c>
      <c r="G60" s="21">
        <f t="shared" ref="G60:H60" si="2">SUM(G2:G59)</f>
        <v>0</v>
      </c>
      <c r="H60" s="21">
        <f t="shared" si="2"/>
        <v>0</v>
      </c>
      <c r="I60" s="21">
        <f>SUM(I2:I59)</f>
        <v>226789</v>
      </c>
    </row>
  </sheetData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"/>
  <sheetViews>
    <sheetView workbookViewId="0">
      <selection activeCell="I16" sqref="I16"/>
    </sheetView>
  </sheetViews>
  <sheetFormatPr defaultRowHeight="14.4" x14ac:dyDescent="0.3"/>
  <cols>
    <col min="1" max="1" width="18" customWidth="1"/>
    <col min="2" max="2" width="22.109375" customWidth="1"/>
    <col min="3" max="3" width="20.5546875" customWidth="1"/>
    <col min="4" max="4" width="18.44140625" customWidth="1"/>
    <col min="5" max="5" width="16.109375" customWidth="1"/>
    <col min="6" max="8" width="14.33203125" customWidth="1"/>
    <col min="9" max="9" width="16" customWidth="1"/>
    <col min="10" max="10" width="14.109375" customWidth="1"/>
  </cols>
  <sheetData>
    <row r="1" spans="1:15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3</v>
      </c>
    </row>
    <row r="2" spans="1:15" x14ac:dyDescent="0.3">
      <c r="A2" s="3" t="s">
        <v>92</v>
      </c>
      <c r="B2" s="3" t="s">
        <v>137</v>
      </c>
      <c r="C2" s="3" t="s">
        <v>138</v>
      </c>
      <c r="D2" s="3" t="s">
        <v>93</v>
      </c>
      <c r="E2" s="16" t="s">
        <v>123</v>
      </c>
      <c r="F2" s="18">
        <v>70631.22</v>
      </c>
      <c r="G2" s="18"/>
      <c r="H2" s="18"/>
      <c r="I2" s="6">
        <f t="shared" ref="I2:I10" si="0">SUM(F2:H2)</f>
        <v>70631.22</v>
      </c>
      <c r="J2" s="6" t="s">
        <v>68</v>
      </c>
      <c r="K2" s="3" t="s">
        <v>136</v>
      </c>
    </row>
    <row r="3" spans="1:15" x14ac:dyDescent="0.3">
      <c r="A3" s="3" t="s">
        <v>92</v>
      </c>
      <c r="B3" s="3" t="s">
        <v>97</v>
      </c>
      <c r="C3" s="3" t="s">
        <v>95</v>
      </c>
      <c r="D3" s="3" t="s">
        <v>96</v>
      </c>
      <c r="E3" s="3" t="s">
        <v>123</v>
      </c>
      <c r="F3" s="6">
        <v>200</v>
      </c>
      <c r="G3" s="6"/>
      <c r="H3" s="6"/>
      <c r="I3" s="6">
        <f t="shared" si="0"/>
        <v>200</v>
      </c>
      <c r="J3" s="6">
        <v>0</v>
      </c>
      <c r="K3" s="3" t="s">
        <v>124</v>
      </c>
    </row>
    <row r="4" spans="1:15" x14ac:dyDescent="0.3">
      <c r="A4" s="3" t="s">
        <v>92</v>
      </c>
      <c r="B4" s="3" t="s">
        <v>94</v>
      </c>
      <c r="C4" s="3" t="s">
        <v>68</v>
      </c>
      <c r="D4" s="3" t="s">
        <v>96</v>
      </c>
      <c r="E4" s="3" t="s">
        <v>123</v>
      </c>
      <c r="F4" s="6">
        <v>300</v>
      </c>
      <c r="G4" s="6"/>
      <c r="H4" s="6"/>
      <c r="I4" s="6">
        <f t="shared" si="0"/>
        <v>300</v>
      </c>
      <c r="J4" s="6">
        <v>0</v>
      </c>
      <c r="K4" s="3" t="s">
        <v>125</v>
      </c>
    </row>
    <row r="5" spans="1:15" x14ac:dyDescent="0.3">
      <c r="A5" s="3" t="s">
        <v>92</v>
      </c>
      <c r="B5" s="3" t="s">
        <v>98</v>
      </c>
      <c r="C5" s="3" t="s">
        <v>28</v>
      </c>
      <c r="D5" s="3" t="s">
        <v>96</v>
      </c>
      <c r="E5" s="3" t="s">
        <v>123</v>
      </c>
      <c r="F5" s="6">
        <v>100</v>
      </c>
      <c r="G5" s="6"/>
      <c r="H5" s="6"/>
      <c r="I5" s="6">
        <f t="shared" si="0"/>
        <v>100</v>
      </c>
      <c r="J5" s="6">
        <v>0</v>
      </c>
      <c r="K5" s="3" t="s">
        <v>126</v>
      </c>
    </row>
    <row r="6" spans="1:15" x14ac:dyDescent="0.3">
      <c r="A6" s="3" t="s">
        <v>92</v>
      </c>
      <c r="B6" s="3" t="s">
        <v>128</v>
      </c>
      <c r="C6" s="3" t="s">
        <v>100</v>
      </c>
      <c r="D6" s="3" t="s">
        <v>101</v>
      </c>
      <c r="E6" s="3" t="s">
        <v>123</v>
      </c>
      <c r="F6" s="6">
        <v>312</v>
      </c>
      <c r="G6" s="6"/>
      <c r="H6" s="6"/>
      <c r="I6" s="6">
        <f t="shared" si="0"/>
        <v>312</v>
      </c>
      <c r="J6" s="6">
        <v>0</v>
      </c>
      <c r="K6" s="14" t="s">
        <v>127</v>
      </c>
    </row>
    <row r="7" spans="1:15" x14ac:dyDescent="0.3">
      <c r="A7" s="3" t="s">
        <v>92</v>
      </c>
      <c r="B7" s="3" t="s">
        <v>99</v>
      </c>
      <c r="C7" s="3" t="s">
        <v>103</v>
      </c>
      <c r="D7" s="3" t="s">
        <v>102</v>
      </c>
      <c r="E7" s="5">
        <v>42095</v>
      </c>
      <c r="F7" s="6">
        <v>150</v>
      </c>
      <c r="G7" s="6"/>
      <c r="H7" s="6"/>
      <c r="I7" s="6">
        <f t="shared" si="0"/>
        <v>150</v>
      </c>
      <c r="J7" s="6">
        <v>0</v>
      </c>
      <c r="K7" t="s">
        <v>109</v>
      </c>
    </row>
    <row r="8" spans="1:15" x14ac:dyDescent="0.3">
      <c r="A8" s="3" t="s">
        <v>92</v>
      </c>
      <c r="B8" s="3" t="s">
        <v>264</v>
      </c>
      <c r="C8" s="3" t="s">
        <v>265</v>
      </c>
      <c r="D8" s="3" t="s">
        <v>266</v>
      </c>
      <c r="E8" s="5">
        <v>43405</v>
      </c>
      <c r="F8" s="6">
        <v>511.3</v>
      </c>
      <c r="G8" s="18"/>
      <c r="H8" s="6"/>
      <c r="I8" s="6">
        <f t="shared" si="0"/>
        <v>511.3</v>
      </c>
      <c r="J8" s="3"/>
      <c r="K8" t="s">
        <v>270</v>
      </c>
      <c r="O8" t="s">
        <v>273</v>
      </c>
    </row>
    <row r="9" spans="1:15" x14ac:dyDescent="0.3">
      <c r="A9" s="3" t="s">
        <v>92</v>
      </c>
      <c r="B9" s="3" t="s">
        <v>280</v>
      </c>
      <c r="C9" s="3" t="s">
        <v>280</v>
      </c>
      <c r="D9" s="3" t="s">
        <v>266</v>
      </c>
      <c r="E9" s="5">
        <v>43160</v>
      </c>
      <c r="F9" s="6">
        <v>113.7</v>
      </c>
      <c r="H9" s="6"/>
      <c r="I9" s="6">
        <f>SUM(F9:H9)</f>
        <v>113.7</v>
      </c>
      <c r="J9" s="3"/>
      <c r="K9" t="s">
        <v>281</v>
      </c>
    </row>
    <row r="10" spans="1:15" x14ac:dyDescent="0.3">
      <c r="A10" s="3" t="s">
        <v>92</v>
      </c>
      <c r="B10" s="3" t="s">
        <v>397</v>
      </c>
      <c r="C10" s="3" t="s">
        <v>400</v>
      </c>
      <c r="D10" s="3" t="s">
        <v>266</v>
      </c>
      <c r="E10" s="90">
        <v>44677</v>
      </c>
      <c r="F10" s="6">
        <v>1680</v>
      </c>
      <c r="G10" s="6"/>
      <c r="H10" s="6"/>
      <c r="I10" s="6">
        <f t="shared" si="0"/>
        <v>1680</v>
      </c>
      <c r="J10" s="3"/>
    </row>
    <row r="11" spans="1:15" x14ac:dyDescent="0.3">
      <c r="A11" s="3"/>
      <c r="B11" s="3"/>
      <c r="C11" s="3"/>
      <c r="D11" s="3"/>
      <c r="E11" s="90"/>
      <c r="F11" s="6"/>
      <c r="G11" s="6"/>
      <c r="H11" s="6"/>
      <c r="I11" s="6"/>
      <c r="J11" s="3"/>
    </row>
    <row r="12" spans="1:15" x14ac:dyDescent="0.3">
      <c r="A12" s="3"/>
      <c r="B12" s="3"/>
      <c r="C12" s="3"/>
      <c r="D12" s="3"/>
      <c r="E12" s="90"/>
      <c r="F12" s="6"/>
      <c r="G12" s="6"/>
      <c r="H12" s="6"/>
      <c r="I12" s="6"/>
      <c r="J12" s="3"/>
    </row>
    <row r="13" spans="1:15" x14ac:dyDescent="0.3">
      <c r="A13" s="3"/>
      <c r="B13" s="3"/>
      <c r="C13" s="3"/>
      <c r="D13" s="3"/>
      <c r="E13" s="90"/>
      <c r="F13" s="6"/>
      <c r="G13" s="6"/>
      <c r="H13" s="6"/>
      <c r="I13" s="6"/>
      <c r="J13" s="3"/>
    </row>
    <row r="14" spans="1:15" x14ac:dyDescent="0.3">
      <c r="A14" s="3"/>
      <c r="B14" s="3"/>
      <c r="C14" s="3"/>
      <c r="D14" s="3"/>
      <c r="E14" s="90"/>
      <c r="F14" s="6"/>
      <c r="G14" s="6"/>
      <c r="H14" s="6"/>
      <c r="I14" s="6"/>
      <c r="J14" s="3"/>
    </row>
    <row r="15" spans="1:15" x14ac:dyDescent="0.3">
      <c r="A15" s="3"/>
      <c r="B15" s="3"/>
      <c r="C15" s="3"/>
      <c r="D15" s="3"/>
      <c r="E15" s="90"/>
      <c r="F15" s="6"/>
      <c r="G15" s="6"/>
      <c r="H15" s="6"/>
      <c r="I15" s="6"/>
      <c r="J15" s="3"/>
    </row>
    <row r="16" spans="1:15" x14ac:dyDescent="0.3">
      <c r="A16" s="93"/>
      <c r="B16" s="93"/>
      <c r="C16" s="93"/>
      <c r="D16" s="93"/>
      <c r="E16" s="91" t="s">
        <v>110</v>
      </c>
      <c r="F16" s="92">
        <f>SUM(F2:F10)</f>
        <v>73998.22</v>
      </c>
      <c r="G16" s="92">
        <f t="shared" ref="G16:H16" si="1">SUM(G2:G10)</f>
        <v>0</v>
      </c>
      <c r="H16" s="92">
        <f t="shared" si="1"/>
        <v>0</v>
      </c>
      <c r="I16" s="119">
        <f>SUM(I2:I10)</f>
        <v>73998.22</v>
      </c>
      <c r="J16" s="54"/>
    </row>
  </sheetData>
  <pageMargins left="0.7" right="0.7" top="0.75" bottom="0.75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5"/>
  <sheetViews>
    <sheetView zoomScaleNormal="100" workbookViewId="0">
      <pane ySplit="1" topLeftCell="A2" activePane="bottomLeft" state="frozen"/>
      <selection pane="bottomLeft" activeCell="H7" sqref="H7"/>
    </sheetView>
  </sheetViews>
  <sheetFormatPr defaultRowHeight="14.4" x14ac:dyDescent="0.3"/>
  <cols>
    <col min="1" max="1" width="18" customWidth="1"/>
    <col min="2" max="2" width="31.44140625" customWidth="1"/>
    <col min="3" max="3" width="18.33203125" customWidth="1"/>
    <col min="4" max="4" width="16.5546875" customWidth="1"/>
    <col min="5" max="5" width="15.109375" customWidth="1"/>
    <col min="6" max="8" width="15.44140625" customWidth="1"/>
    <col min="9" max="9" width="17.5546875" customWidth="1"/>
    <col min="10" max="10" width="15" customWidth="1"/>
    <col min="11" max="11" width="21.109375" customWidth="1"/>
    <col min="13" max="13" width="14.5546875" customWidth="1"/>
  </cols>
  <sheetData>
    <row r="1" spans="1:15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214</v>
      </c>
      <c r="G1" s="2" t="s">
        <v>215</v>
      </c>
      <c r="H1" s="2" t="s">
        <v>216</v>
      </c>
      <c r="I1" s="2" t="s">
        <v>222</v>
      </c>
      <c r="J1" s="2" t="s">
        <v>3</v>
      </c>
    </row>
    <row r="2" spans="1:15" x14ac:dyDescent="0.3">
      <c r="A2" s="54" t="s">
        <v>80</v>
      </c>
      <c r="B2" s="54" t="s">
        <v>72</v>
      </c>
      <c r="C2" s="54" t="s">
        <v>73</v>
      </c>
      <c r="D2" s="54" t="s">
        <v>74</v>
      </c>
      <c r="E2" s="55">
        <v>42401</v>
      </c>
      <c r="F2" s="71">
        <v>1086</v>
      </c>
      <c r="G2" s="75"/>
      <c r="H2" s="75"/>
      <c r="I2" s="57">
        <f>SUM(F2:H2)</f>
        <v>1086</v>
      </c>
      <c r="J2" s="113">
        <v>0</v>
      </c>
    </row>
    <row r="3" spans="1:15" x14ac:dyDescent="0.3">
      <c r="A3" s="54" t="s">
        <v>81</v>
      </c>
      <c r="B3" s="54" t="s">
        <v>75</v>
      </c>
      <c r="C3" s="54" t="s">
        <v>73</v>
      </c>
      <c r="D3" s="54" t="s">
        <v>74</v>
      </c>
      <c r="E3" s="54" t="s">
        <v>68</v>
      </c>
      <c r="F3" s="71">
        <v>1086</v>
      </c>
      <c r="G3" s="75"/>
      <c r="H3" s="75"/>
      <c r="I3" s="57">
        <f t="shared" ref="I3:I28" si="0">SUM(F3:H3)</f>
        <v>1086</v>
      </c>
      <c r="J3" s="113">
        <v>0</v>
      </c>
    </row>
    <row r="4" spans="1:15" x14ac:dyDescent="0.3">
      <c r="A4" s="54" t="s">
        <v>82</v>
      </c>
      <c r="B4" s="54" t="s">
        <v>83</v>
      </c>
      <c r="C4" s="54" t="s">
        <v>76</v>
      </c>
      <c r="D4" s="54" t="s">
        <v>74</v>
      </c>
      <c r="E4" s="54" t="s">
        <v>68</v>
      </c>
      <c r="F4" s="71">
        <v>100</v>
      </c>
      <c r="G4" s="75"/>
      <c r="H4" s="75"/>
      <c r="I4" s="57">
        <f t="shared" si="0"/>
        <v>100</v>
      </c>
      <c r="J4" s="113">
        <v>0</v>
      </c>
      <c r="K4" t="s">
        <v>351</v>
      </c>
    </row>
    <row r="5" spans="1:15" x14ac:dyDescent="0.3">
      <c r="A5" s="54" t="s">
        <v>84</v>
      </c>
      <c r="B5" s="54" t="s">
        <v>77</v>
      </c>
      <c r="C5" s="54" t="s">
        <v>78</v>
      </c>
      <c r="D5" s="54" t="s">
        <v>79</v>
      </c>
      <c r="E5" s="55">
        <v>42583</v>
      </c>
      <c r="F5" s="71">
        <v>503</v>
      </c>
      <c r="G5" s="75"/>
      <c r="H5" s="75"/>
      <c r="I5" s="57">
        <f t="shared" si="0"/>
        <v>503</v>
      </c>
      <c r="J5" s="113">
        <v>0</v>
      </c>
      <c r="K5" t="s">
        <v>140</v>
      </c>
    </row>
    <row r="6" spans="1:15" x14ac:dyDescent="0.3">
      <c r="A6" s="54" t="s">
        <v>86</v>
      </c>
      <c r="B6" s="116" t="s">
        <v>87</v>
      </c>
      <c r="C6" s="54" t="s">
        <v>85</v>
      </c>
      <c r="D6" s="54" t="s">
        <v>79</v>
      </c>
      <c r="E6" s="54" t="s">
        <v>146</v>
      </c>
      <c r="F6" s="71">
        <v>4480</v>
      </c>
      <c r="G6" s="75"/>
      <c r="H6" s="75">
        <f>-2*280</f>
        <v>-560</v>
      </c>
      <c r="I6" s="57">
        <f t="shared" si="0"/>
        <v>3920</v>
      </c>
      <c r="J6" s="113">
        <v>0</v>
      </c>
      <c r="K6" t="s">
        <v>129</v>
      </c>
    </row>
    <row r="7" spans="1:15" x14ac:dyDescent="0.3">
      <c r="A7" s="54" t="s">
        <v>86</v>
      </c>
      <c r="B7" s="54" t="s">
        <v>132</v>
      </c>
      <c r="C7" s="54" t="s">
        <v>55</v>
      </c>
      <c r="D7" s="54" t="s">
        <v>79</v>
      </c>
      <c r="E7" s="54" t="s">
        <v>146</v>
      </c>
      <c r="F7" s="71">
        <v>1995</v>
      </c>
      <c r="G7" s="71"/>
      <c r="H7" s="71"/>
      <c r="I7" s="57">
        <f t="shared" si="0"/>
        <v>1995</v>
      </c>
      <c r="J7" s="113">
        <f>SUM(J2:J6)</f>
        <v>0</v>
      </c>
      <c r="K7" s="3" t="s">
        <v>155</v>
      </c>
    </row>
    <row r="8" spans="1:15" x14ac:dyDescent="0.3">
      <c r="A8" s="54" t="s">
        <v>88</v>
      </c>
      <c r="B8" s="54" t="s">
        <v>89</v>
      </c>
      <c r="C8" s="54" t="s">
        <v>90</v>
      </c>
      <c r="D8" s="54" t="s">
        <v>91</v>
      </c>
      <c r="E8" s="54" t="s">
        <v>68</v>
      </c>
      <c r="F8" s="75">
        <v>9000</v>
      </c>
      <c r="G8" s="71"/>
      <c r="H8" s="71"/>
      <c r="I8" s="57">
        <f t="shared" si="0"/>
        <v>9000</v>
      </c>
      <c r="J8" s="113">
        <v>0</v>
      </c>
      <c r="K8" s="14" t="s">
        <v>401</v>
      </c>
    </row>
    <row r="9" spans="1:15" x14ac:dyDescent="0.3">
      <c r="A9" s="54" t="s">
        <v>194</v>
      </c>
      <c r="B9" s="54" t="s">
        <v>195</v>
      </c>
      <c r="C9" s="54" t="s">
        <v>196</v>
      </c>
      <c r="D9" s="54" t="s">
        <v>74</v>
      </c>
      <c r="E9" s="55">
        <v>43009</v>
      </c>
      <c r="F9" s="71">
        <v>470</v>
      </c>
      <c r="G9" s="76" t="s">
        <v>15</v>
      </c>
      <c r="H9" s="75"/>
      <c r="I9" s="57">
        <f t="shared" si="0"/>
        <v>470</v>
      </c>
      <c r="J9" s="113">
        <v>0</v>
      </c>
      <c r="K9" s="61" t="s">
        <v>15</v>
      </c>
      <c r="L9" s="26"/>
      <c r="M9" s="26"/>
      <c r="N9" s="26"/>
      <c r="O9" s="26"/>
    </row>
    <row r="10" spans="1:15" x14ac:dyDescent="0.3">
      <c r="A10" s="54" t="s">
        <v>197</v>
      </c>
      <c r="B10" s="54" t="s">
        <v>198</v>
      </c>
      <c r="C10" s="54" t="s">
        <v>199</v>
      </c>
      <c r="D10" s="54" t="s">
        <v>200</v>
      </c>
      <c r="E10" s="55">
        <v>43040</v>
      </c>
      <c r="F10" s="71">
        <v>486</v>
      </c>
      <c r="G10" s="76" t="s">
        <v>15</v>
      </c>
      <c r="H10" s="75"/>
      <c r="I10" s="57">
        <f t="shared" si="0"/>
        <v>486</v>
      </c>
      <c r="J10" s="113">
        <v>0</v>
      </c>
      <c r="K10" s="61" t="s">
        <v>15</v>
      </c>
      <c r="L10" s="26"/>
      <c r="M10" s="26"/>
      <c r="N10" s="26"/>
      <c r="O10" s="26"/>
    </row>
    <row r="11" spans="1:15" x14ac:dyDescent="0.3">
      <c r="A11" s="54" t="s">
        <v>356</v>
      </c>
      <c r="B11" s="54" t="s">
        <v>221</v>
      </c>
      <c r="C11" s="54" t="s">
        <v>196</v>
      </c>
      <c r="D11" s="54" t="s">
        <v>74</v>
      </c>
      <c r="E11" s="55">
        <v>43160</v>
      </c>
      <c r="F11" s="71">
        <v>470</v>
      </c>
      <c r="G11" s="76" t="s">
        <v>15</v>
      </c>
      <c r="H11" s="77"/>
      <c r="I11" s="57">
        <f t="shared" si="0"/>
        <v>470</v>
      </c>
      <c r="J11" s="113">
        <v>0</v>
      </c>
      <c r="K11" s="61" t="s">
        <v>15</v>
      </c>
      <c r="L11" s="26"/>
      <c r="M11" s="26"/>
      <c r="N11" s="26"/>
      <c r="O11" s="26"/>
    </row>
    <row r="12" spans="1:15" x14ac:dyDescent="0.3">
      <c r="A12" s="54" t="s">
        <v>80</v>
      </c>
      <c r="B12" s="54" t="s">
        <v>202</v>
      </c>
      <c r="C12" s="54" t="s">
        <v>203</v>
      </c>
      <c r="D12" s="54" t="s">
        <v>79</v>
      </c>
      <c r="E12" s="54" t="s">
        <v>204</v>
      </c>
      <c r="F12" s="71">
        <v>1</v>
      </c>
      <c r="G12" s="75"/>
      <c r="H12" s="75"/>
      <c r="I12" s="57">
        <f>SUM(F12:H12)</f>
        <v>1</v>
      </c>
      <c r="J12" s="54" t="s">
        <v>223</v>
      </c>
      <c r="K12" s="26" t="s">
        <v>224</v>
      </c>
      <c r="L12" s="26"/>
      <c r="M12" s="26"/>
      <c r="N12" s="26"/>
      <c r="O12" s="26"/>
    </row>
    <row r="13" spans="1:15" x14ac:dyDescent="0.3">
      <c r="A13" s="54" t="s">
        <v>207</v>
      </c>
      <c r="B13" s="54" t="s">
        <v>206</v>
      </c>
      <c r="C13" s="54" t="s">
        <v>205</v>
      </c>
      <c r="D13" s="54" t="s">
        <v>79</v>
      </c>
      <c r="E13" s="55">
        <v>43009</v>
      </c>
      <c r="F13" s="71">
        <v>510</v>
      </c>
      <c r="G13" s="75"/>
      <c r="H13" s="75"/>
      <c r="I13" s="57">
        <f t="shared" si="0"/>
        <v>510</v>
      </c>
      <c r="J13" s="113">
        <v>0</v>
      </c>
      <c r="K13" s="26"/>
      <c r="L13" s="26"/>
      <c r="M13" s="26"/>
      <c r="N13" s="26"/>
      <c r="O13" s="26"/>
    </row>
    <row r="14" spans="1:15" x14ac:dyDescent="0.3">
      <c r="A14" s="54" t="s">
        <v>208</v>
      </c>
      <c r="B14" s="54" t="s">
        <v>209</v>
      </c>
      <c r="C14" s="54" t="s">
        <v>210</v>
      </c>
      <c r="D14" s="54" t="s">
        <v>79</v>
      </c>
      <c r="E14" s="55">
        <v>43040</v>
      </c>
      <c r="F14" s="71">
        <v>100</v>
      </c>
      <c r="G14" s="75"/>
      <c r="H14" s="75"/>
      <c r="I14" s="57">
        <f t="shared" si="0"/>
        <v>100</v>
      </c>
      <c r="J14" s="113">
        <v>0</v>
      </c>
      <c r="K14" s="26"/>
      <c r="L14" s="26"/>
      <c r="M14" s="26"/>
      <c r="N14" s="26"/>
      <c r="O14" s="26"/>
    </row>
    <row r="15" spans="1:15" x14ac:dyDescent="0.3">
      <c r="A15" s="54" t="s">
        <v>208</v>
      </c>
      <c r="B15" s="54" t="s">
        <v>282</v>
      </c>
      <c r="C15" s="54" t="s">
        <v>282</v>
      </c>
      <c r="D15" s="54" t="s">
        <v>79</v>
      </c>
      <c r="E15" s="55">
        <v>43191</v>
      </c>
      <c r="F15" s="71">
        <v>610</v>
      </c>
      <c r="G15" s="75"/>
      <c r="H15" s="75"/>
      <c r="I15" s="57">
        <f t="shared" si="0"/>
        <v>610</v>
      </c>
      <c r="J15" s="72"/>
      <c r="K15" s="26" t="s">
        <v>283</v>
      </c>
      <c r="L15" s="26"/>
      <c r="M15" s="26"/>
      <c r="N15" s="26"/>
      <c r="O15" s="26"/>
    </row>
    <row r="16" spans="1:15" x14ac:dyDescent="0.3">
      <c r="A16" s="58" t="s">
        <v>207</v>
      </c>
      <c r="B16" s="59" t="s">
        <v>236</v>
      </c>
      <c r="C16" s="59" t="s">
        <v>237</v>
      </c>
      <c r="D16" s="59" t="s">
        <v>79</v>
      </c>
      <c r="E16" s="98">
        <v>43313</v>
      </c>
      <c r="F16" s="71">
        <v>94.07</v>
      </c>
      <c r="G16" s="78"/>
      <c r="H16" s="77" t="s">
        <v>15</v>
      </c>
      <c r="I16" s="57">
        <f t="shared" si="0"/>
        <v>94.07</v>
      </c>
      <c r="J16" s="73">
        <v>0</v>
      </c>
      <c r="K16" t="s">
        <v>273</v>
      </c>
      <c r="M16" t="s">
        <v>15</v>
      </c>
    </row>
    <row r="17" spans="1:17" x14ac:dyDescent="0.3">
      <c r="A17" s="54" t="s">
        <v>238</v>
      </c>
      <c r="B17" s="54" t="s">
        <v>239</v>
      </c>
      <c r="C17" s="54" t="s">
        <v>23</v>
      </c>
      <c r="D17" s="54" t="s">
        <v>79</v>
      </c>
      <c r="E17" s="55">
        <v>43313</v>
      </c>
      <c r="F17" s="71">
        <v>126</v>
      </c>
      <c r="G17" s="71"/>
      <c r="H17" s="75"/>
      <c r="I17" s="57">
        <f t="shared" si="0"/>
        <v>126</v>
      </c>
      <c r="J17" s="72">
        <v>0</v>
      </c>
      <c r="K17" t="s">
        <v>273</v>
      </c>
    </row>
    <row r="18" spans="1:17" x14ac:dyDescent="0.3">
      <c r="A18" s="54" t="s">
        <v>238</v>
      </c>
      <c r="B18" s="54" t="s">
        <v>240</v>
      </c>
      <c r="C18" s="54" t="s">
        <v>241</v>
      </c>
      <c r="D18" s="54" t="s">
        <v>91</v>
      </c>
      <c r="E18" s="55">
        <v>43313</v>
      </c>
      <c r="F18" s="71">
        <v>1327.38</v>
      </c>
      <c r="G18" s="78"/>
      <c r="H18" s="75"/>
      <c r="I18" s="57">
        <f t="shared" si="0"/>
        <v>1327.38</v>
      </c>
      <c r="J18" s="74"/>
      <c r="K18" t="s">
        <v>273</v>
      </c>
    </row>
    <row r="19" spans="1:17" x14ac:dyDescent="0.3">
      <c r="A19" s="54" t="s">
        <v>245</v>
      </c>
      <c r="B19" s="54" t="s">
        <v>246</v>
      </c>
      <c r="C19" s="54" t="s">
        <v>247</v>
      </c>
      <c r="D19" s="54" t="s">
        <v>248</v>
      </c>
      <c r="E19" s="55">
        <v>43435</v>
      </c>
      <c r="F19" s="71">
        <v>776.3</v>
      </c>
      <c r="G19" s="78"/>
      <c r="H19" s="75"/>
      <c r="I19" s="57">
        <f t="shared" si="0"/>
        <v>776.3</v>
      </c>
      <c r="J19" s="74" t="s">
        <v>223</v>
      </c>
      <c r="K19" t="s">
        <v>249</v>
      </c>
      <c r="Q19" t="s">
        <v>276</v>
      </c>
    </row>
    <row r="20" spans="1:17" x14ac:dyDescent="0.3">
      <c r="A20" s="54" t="s">
        <v>251</v>
      </c>
      <c r="B20" s="54" t="s">
        <v>250</v>
      </c>
      <c r="C20" s="54" t="s">
        <v>254</v>
      </c>
      <c r="D20" s="54" t="s">
        <v>252</v>
      </c>
      <c r="E20" s="55">
        <v>43374</v>
      </c>
      <c r="F20" s="75">
        <v>0</v>
      </c>
      <c r="G20" s="77"/>
      <c r="H20" s="75" t="s">
        <v>15</v>
      </c>
      <c r="I20" s="57">
        <v>0</v>
      </c>
      <c r="J20" s="74"/>
      <c r="K20" t="s">
        <v>340</v>
      </c>
      <c r="Q20" t="s">
        <v>363</v>
      </c>
    </row>
    <row r="21" spans="1:17" x14ac:dyDescent="0.3">
      <c r="A21" s="54" t="s">
        <v>80</v>
      </c>
      <c r="B21" s="54" t="s">
        <v>255</v>
      </c>
      <c r="C21" s="54" t="s">
        <v>256</v>
      </c>
      <c r="D21" s="54" t="s">
        <v>257</v>
      </c>
      <c r="E21" s="55">
        <v>43497</v>
      </c>
      <c r="F21" s="71">
        <v>2865</v>
      </c>
      <c r="G21" s="78"/>
      <c r="H21" s="75"/>
      <c r="I21" s="57">
        <f t="shared" si="0"/>
        <v>2865</v>
      </c>
      <c r="J21" s="74"/>
      <c r="K21" t="s">
        <v>275</v>
      </c>
    </row>
    <row r="22" spans="1:17" x14ac:dyDescent="0.3">
      <c r="A22" s="54" t="s">
        <v>261</v>
      </c>
      <c r="B22" s="54" t="s">
        <v>262</v>
      </c>
      <c r="C22" s="54" t="s">
        <v>277</v>
      </c>
      <c r="D22" s="54" t="s">
        <v>263</v>
      </c>
      <c r="E22" s="55">
        <v>42948</v>
      </c>
      <c r="F22" s="71">
        <v>3823.6</v>
      </c>
      <c r="G22" s="71"/>
      <c r="H22" s="75"/>
      <c r="I22" s="57">
        <f t="shared" si="0"/>
        <v>3823.6</v>
      </c>
      <c r="J22" s="74"/>
    </row>
    <row r="23" spans="1:17" x14ac:dyDescent="0.3">
      <c r="A23" s="54" t="s">
        <v>238</v>
      </c>
      <c r="B23" s="54" t="s">
        <v>326</v>
      </c>
      <c r="C23" s="54" t="s">
        <v>268</v>
      </c>
      <c r="D23" s="54" t="s">
        <v>267</v>
      </c>
      <c r="E23" s="55">
        <v>43525</v>
      </c>
      <c r="F23" s="71">
        <v>202.81</v>
      </c>
      <c r="G23" s="78"/>
      <c r="H23" s="75"/>
      <c r="I23" s="57">
        <f t="shared" si="0"/>
        <v>202.81</v>
      </c>
      <c r="J23" s="74"/>
      <c r="K23" t="s">
        <v>269</v>
      </c>
      <c r="M23" t="s">
        <v>275</v>
      </c>
    </row>
    <row r="24" spans="1:17" x14ac:dyDescent="0.3">
      <c r="A24" s="58" t="s">
        <v>296</v>
      </c>
      <c r="B24" s="58" t="s">
        <v>284</v>
      </c>
      <c r="C24" s="58" t="s">
        <v>285</v>
      </c>
      <c r="D24" s="58" t="s">
        <v>286</v>
      </c>
      <c r="E24" s="68">
        <v>43556</v>
      </c>
      <c r="F24" s="71">
        <v>2000</v>
      </c>
      <c r="G24" s="78" t="s">
        <v>15</v>
      </c>
      <c r="H24" s="75"/>
      <c r="I24" s="57">
        <f t="shared" si="0"/>
        <v>2000</v>
      </c>
      <c r="J24" s="74"/>
      <c r="K24" t="s">
        <v>290</v>
      </c>
    </row>
    <row r="25" spans="1:17" x14ac:dyDescent="0.3">
      <c r="A25" s="58" t="s">
        <v>297</v>
      </c>
      <c r="B25" s="58" t="s">
        <v>288</v>
      </c>
      <c r="C25" s="58" t="s">
        <v>294</v>
      </c>
      <c r="D25" s="58" t="s">
        <v>289</v>
      </c>
      <c r="E25" s="68">
        <v>43678</v>
      </c>
      <c r="F25" s="67">
        <v>0</v>
      </c>
      <c r="G25" s="78" t="s">
        <v>15</v>
      </c>
      <c r="H25" s="67"/>
      <c r="I25" s="57">
        <f t="shared" si="0"/>
        <v>0</v>
      </c>
      <c r="J25" s="74"/>
      <c r="K25" t="s">
        <v>404</v>
      </c>
    </row>
    <row r="26" spans="1:17" x14ac:dyDescent="0.3">
      <c r="A26" s="58" t="s">
        <v>299</v>
      </c>
      <c r="B26" s="58" t="s">
        <v>291</v>
      </c>
      <c r="C26" s="58" t="s">
        <v>300</v>
      </c>
      <c r="D26" s="58" t="s">
        <v>79</v>
      </c>
      <c r="E26" s="68">
        <v>43770</v>
      </c>
      <c r="F26" s="67">
        <v>105</v>
      </c>
      <c r="G26" s="78" t="s">
        <v>15</v>
      </c>
      <c r="H26" s="75"/>
      <c r="I26" s="57">
        <f t="shared" si="0"/>
        <v>105</v>
      </c>
    </row>
    <row r="27" spans="1:17" x14ac:dyDescent="0.3">
      <c r="A27" s="58" t="s">
        <v>298</v>
      </c>
      <c r="B27" s="116" t="s">
        <v>292</v>
      </c>
      <c r="C27" s="58" t="s">
        <v>307</v>
      </c>
      <c r="D27" s="58" t="s">
        <v>79</v>
      </c>
      <c r="E27" s="68">
        <v>43770</v>
      </c>
      <c r="F27" s="67">
        <v>81.28</v>
      </c>
      <c r="G27" s="79" t="s">
        <v>15</v>
      </c>
      <c r="H27" s="75"/>
      <c r="I27" s="57">
        <f t="shared" si="0"/>
        <v>81.28</v>
      </c>
      <c r="K27" s="51" t="s">
        <v>15</v>
      </c>
    </row>
    <row r="28" spans="1:17" x14ac:dyDescent="0.3">
      <c r="A28" s="58" t="s">
        <v>297</v>
      </c>
      <c r="B28" s="58" t="s">
        <v>293</v>
      </c>
      <c r="C28" s="58" t="s">
        <v>294</v>
      </c>
      <c r="D28" s="58" t="s">
        <v>289</v>
      </c>
      <c r="E28" s="68">
        <v>43800</v>
      </c>
      <c r="F28" s="67">
        <v>395.25</v>
      </c>
      <c r="G28" s="78" t="s">
        <v>15</v>
      </c>
      <c r="H28" s="75"/>
      <c r="I28" s="57">
        <f t="shared" si="0"/>
        <v>395.25</v>
      </c>
    </row>
    <row r="29" spans="1:17" x14ac:dyDescent="0.3">
      <c r="A29" s="58" t="s">
        <v>296</v>
      </c>
      <c r="B29" s="58" t="s">
        <v>295</v>
      </c>
      <c r="C29" s="58" t="s">
        <v>285</v>
      </c>
      <c r="D29" s="58" t="s">
        <v>286</v>
      </c>
      <c r="E29" s="68">
        <v>43770</v>
      </c>
      <c r="F29" s="54">
        <v>177.96</v>
      </c>
      <c r="G29" s="75" t="s">
        <v>15</v>
      </c>
      <c r="H29" s="75"/>
      <c r="I29" s="57">
        <f t="shared" ref="I29:I37" si="1">SUM(F29:H29)</f>
        <v>177.96</v>
      </c>
    </row>
    <row r="30" spans="1:17" x14ac:dyDescent="0.3">
      <c r="A30" s="58" t="s">
        <v>305</v>
      </c>
      <c r="B30" s="58" t="s">
        <v>306</v>
      </c>
      <c r="C30" s="58" t="s">
        <v>304</v>
      </c>
      <c r="D30" s="58" t="s">
        <v>79</v>
      </c>
      <c r="E30" s="68">
        <v>43709</v>
      </c>
      <c r="F30" s="56">
        <v>157</v>
      </c>
      <c r="G30" s="75" t="s">
        <v>15</v>
      </c>
      <c r="H30" s="75"/>
      <c r="I30" s="57">
        <f t="shared" si="1"/>
        <v>157</v>
      </c>
    </row>
    <row r="31" spans="1:17" x14ac:dyDescent="0.3">
      <c r="A31" s="58" t="s">
        <v>312</v>
      </c>
      <c r="B31" s="58" t="s">
        <v>313</v>
      </c>
      <c r="C31" s="58" t="s">
        <v>314</v>
      </c>
      <c r="D31" s="58" t="s">
        <v>263</v>
      </c>
      <c r="E31" s="68">
        <v>43831</v>
      </c>
      <c r="F31" s="56">
        <v>2099</v>
      </c>
      <c r="G31" s="75" t="s">
        <v>15</v>
      </c>
      <c r="H31" s="75"/>
      <c r="I31" s="57">
        <f t="shared" si="1"/>
        <v>2099</v>
      </c>
    </row>
    <row r="32" spans="1:17" x14ac:dyDescent="0.3">
      <c r="A32" s="58" t="s">
        <v>80</v>
      </c>
      <c r="B32" s="116" t="s">
        <v>303</v>
      </c>
      <c r="C32" s="58" t="s">
        <v>304</v>
      </c>
      <c r="D32" s="58" t="s">
        <v>79</v>
      </c>
      <c r="E32" s="68">
        <v>43831</v>
      </c>
      <c r="F32" s="67">
        <v>81.28</v>
      </c>
      <c r="G32" s="78" t="s">
        <v>15</v>
      </c>
      <c r="H32" s="75"/>
      <c r="I32" s="57">
        <f t="shared" si="1"/>
        <v>81.28</v>
      </c>
    </row>
    <row r="33" spans="1:18" x14ac:dyDescent="0.3">
      <c r="A33" s="69" t="s">
        <v>315</v>
      </c>
      <c r="B33" s="69" t="s">
        <v>88</v>
      </c>
      <c r="C33" s="69" t="s">
        <v>321</v>
      </c>
      <c r="D33" s="69" t="s">
        <v>91</v>
      </c>
      <c r="E33" s="99" t="s">
        <v>317</v>
      </c>
      <c r="F33" s="67">
        <v>680</v>
      </c>
      <c r="G33" s="78" t="s">
        <v>15</v>
      </c>
      <c r="H33" s="75"/>
      <c r="I33" s="57">
        <f t="shared" si="1"/>
        <v>680</v>
      </c>
      <c r="K33" t="s">
        <v>331</v>
      </c>
    </row>
    <row r="34" spans="1:18" x14ac:dyDescent="0.3">
      <c r="A34" s="58" t="s">
        <v>315</v>
      </c>
      <c r="B34" s="58" t="s">
        <v>88</v>
      </c>
      <c r="C34" s="58" t="s">
        <v>320</v>
      </c>
      <c r="D34" s="58" t="s">
        <v>91</v>
      </c>
      <c r="E34" s="68" t="s">
        <v>317</v>
      </c>
      <c r="F34" s="67">
        <v>590</v>
      </c>
      <c r="G34" s="78" t="s">
        <v>15</v>
      </c>
      <c r="H34" s="75"/>
      <c r="I34" s="57">
        <f t="shared" si="1"/>
        <v>590</v>
      </c>
    </row>
    <row r="35" spans="1:18" x14ac:dyDescent="0.3">
      <c r="A35" s="58" t="s">
        <v>315</v>
      </c>
      <c r="B35" s="58" t="s">
        <v>88</v>
      </c>
      <c r="C35" s="58" t="s">
        <v>322</v>
      </c>
      <c r="D35" s="58" t="s">
        <v>91</v>
      </c>
      <c r="E35" s="68" t="s">
        <v>317</v>
      </c>
      <c r="F35" s="67">
        <v>697</v>
      </c>
      <c r="G35" s="78" t="s">
        <v>15</v>
      </c>
      <c r="H35" s="75"/>
      <c r="I35" s="57">
        <f t="shared" si="1"/>
        <v>697</v>
      </c>
      <c r="K35" t="s">
        <v>330</v>
      </c>
    </row>
    <row r="36" spans="1:18" x14ac:dyDescent="0.3">
      <c r="A36" s="58" t="s">
        <v>315</v>
      </c>
      <c r="B36" s="58" t="s">
        <v>88</v>
      </c>
      <c r="C36" s="58" t="s">
        <v>323</v>
      </c>
      <c r="D36" s="58" t="s">
        <v>91</v>
      </c>
      <c r="E36" s="68" t="s">
        <v>317</v>
      </c>
      <c r="F36" s="67">
        <v>697</v>
      </c>
      <c r="G36" s="78" t="s">
        <v>15</v>
      </c>
      <c r="H36" s="75"/>
      <c r="I36" s="57">
        <f t="shared" si="1"/>
        <v>697</v>
      </c>
    </row>
    <row r="37" spans="1:18" x14ac:dyDescent="0.3">
      <c r="A37" s="58" t="s">
        <v>315</v>
      </c>
      <c r="B37" s="58" t="s">
        <v>88</v>
      </c>
      <c r="C37" s="58" t="s">
        <v>324</v>
      </c>
      <c r="D37" s="58" t="s">
        <v>91</v>
      </c>
      <c r="E37" s="68" t="s">
        <v>317</v>
      </c>
      <c r="F37" s="67">
        <v>495</v>
      </c>
      <c r="G37" s="78" t="s">
        <v>15</v>
      </c>
      <c r="H37" s="75"/>
      <c r="I37" s="57">
        <f t="shared" si="1"/>
        <v>495</v>
      </c>
    </row>
    <row r="38" spans="1:18" x14ac:dyDescent="0.3">
      <c r="A38" s="58" t="s">
        <v>316</v>
      </c>
      <c r="B38" s="58" t="s">
        <v>313</v>
      </c>
      <c r="C38" s="58" t="s">
        <v>314</v>
      </c>
      <c r="D38" s="58" t="s">
        <v>79</v>
      </c>
      <c r="E38" s="68">
        <v>43862</v>
      </c>
      <c r="F38" s="67">
        <v>1979</v>
      </c>
      <c r="G38" s="78" t="s">
        <v>15</v>
      </c>
      <c r="H38" s="75"/>
      <c r="I38" s="57">
        <f t="shared" ref="I38" si="2">SUM(F38:H38)</f>
        <v>1979</v>
      </c>
    </row>
    <row r="39" spans="1:18" x14ac:dyDescent="0.3">
      <c r="A39" s="58" t="s">
        <v>356</v>
      </c>
      <c r="B39" s="58" t="s">
        <v>335</v>
      </c>
      <c r="C39" s="58" t="s">
        <v>336</v>
      </c>
      <c r="D39" s="58" t="s">
        <v>79</v>
      </c>
      <c r="E39" s="68">
        <v>44197</v>
      </c>
      <c r="F39" s="78">
        <v>2462</v>
      </c>
      <c r="G39" s="54"/>
      <c r="H39" s="75"/>
      <c r="I39" s="57">
        <v>2462</v>
      </c>
      <c r="J39" t="s">
        <v>15</v>
      </c>
    </row>
    <row r="40" spans="1:18" x14ac:dyDescent="0.3">
      <c r="A40" s="58" t="s">
        <v>337</v>
      </c>
      <c r="B40" s="58" t="s">
        <v>338</v>
      </c>
      <c r="C40" s="58" t="s">
        <v>339</v>
      </c>
      <c r="D40" s="58" t="s">
        <v>252</v>
      </c>
      <c r="E40" s="68">
        <v>44044</v>
      </c>
      <c r="F40" s="78">
        <v>170</v>
      </c>
      <c r="G40" s="54"/>
      <c r="H40" s="78"/>
      <c r="I40" s="57">
        <f t="shared" ref="I40:I47" si="3">SUM(F40:H40)</f>
        <v>170</v>
      </c>
    </row>
    <row r="41" spans="1:18" x14ac:dyDescent="0.3">
      <c r="A41" s="58" t="s">
        <v>343</v>
      </c>
      <c r="B41" s="58" t="s">
        <v>23</v>
      </c>
      <c r="C41" s="58" t="s">
        <v>344</v>
      </c>
      <c r="D41" s="58" t="s">
        <v>79</v>
      </c>
      <c r="E41" s="68">
        <v>44197</v>
      </c>
      <c r="F41" s="78">
        <v>678</v>
      </c>
      <c r="G41" s="54"/>
      <c r="H41" s="75"/>
      <c r="I41" s="57">
        <f t="shared" si="3"/>
        <v>678</v>
      </c>
    </row>
    <row r="42" spans="1:18" x14ac:dyDescent="0.3">
      <c r="A42" s="58" t="s">
        <v>347</v>
      </c>
      <c r="B42" s="58" t="s">
        <v>348</v>
      </c>
      <c r="C42" s="58" t="s">
        <v>345</v>
      </c>
      <c r="D42" s="58" t="s">
        <v>346</v>
      </c>
      <c r="E42" s="68">
        <v>44166</v>
      </c>
      <c r="F42" s="78">
        <v>11100</v>
      </c>
      <c r="G42" s="54"/>
      <c r="H42" s="75"/>
      <c r="I42" s="57">
        <f t="shared" si="3"/>
        <v>11100</v>
      </c>
    </row>
    <row r="43" spans="1:18" x14ac:dyDescent="0.3">
      <c r="A43" s="58" t="s">
        <v>238</v>
      </c>
      <c r="B43" s="58" t="s">
        <v>366</v>
      </c>
      <c r="C43" s="58" t="s">
        <v>355</v>
      </c>
      <c r="D43" s="58" t="s">
        <v>91</v>
      </c>
      <c r="E43" s="68">
        <v>44166</v>
      </c>
      <c r="F43" s="78">
        <v>14276.01</v>
      </c>
      <c r="G43" s="54"/>
      <c r="H43" s="75"/>
      <c r="I43" s="57">
        <f t="shared" si="3"/>
        <v>14276.01</v>
      </c>
      <c r="J43" t="s">
        <v>15</v>
      </c>
    </row>
    <row r="44" spans="1:18" x14ac:dyDescent="0.3">
      <c r="A44" s="58" t="s">
        <v>337</v>
      </c>
      <c r="B44" s="58" t="s">
        <v>349</v>
      </c>
      <c r="C44" s="58" t="s">
        <v>350</v>
      </c>
      <c r="D44" s="58" t="s">
        <v>252</v>
      </c>
      <c r="E44" s="68">
        <v>44166</v>
      </c>
      <c r="F44" s="78">
        <v>270</v>
      </c>
      <c r="G44" s="54"/>
      <c r="H44" s="75"/>
      <c r="I44" s="57">
        <f t="shared" si="3"/>
        <v>270</v>
      </c>
      <c r="J44" t="s">
        <v>15</v>
      </c>
    </row>
    <row r="45" spans="1:18" x14ac:dyDescent="0.3">
      <c r="A45" s="54" t="s">
        <v>238</v>
      </c>
      <c r="B45" s="54" t="s">
        <v>352</v>
      </c>
      <c r="C45" s="54" t="s">
        <v>353</v>
      </c>
      <c r="D45" s="54" t="s">
        <v>91</v>
      </c>
      <c r="E45" s="55">
        <v>43983</v>
      </c>
      <c r="F45" s="75">
        <v>1600</v>
      </c>
      <c r="G45" s="75" t="s">
        <v>15</v>
      </c>
      <c r="H45" s="75" t="s">
        <v>15</v>
      </c>
      <c r="I45" s="57">
        <f t="shared" si="3"/>
        <v>1600</v>
      </c>
    </row>
    <row r="46" spans="1:18" x14ac:dyDescent="0.3">
      <c r="A46" s="54" t="s">
        <v>359</v>
      </c>
      <c r="B46" s="54" t="s">
        <v>358</v>
      </c>
      <c r="C46" s="54" t="s">
        <v>365</v>
      </c>
      <c r="D46" s="54" t="s">
        <v>248</v>
      </c>
      <c r="E46" s="54" t="s">
        <v>68</v>
      </c>
      <c r="F46" s="75">
        <v>1</v>
      </c>
      <c r="G46" s="77"/>
      <c r="H46" s="75"/>
      <c r="I46" s="57">
        <f t="shared" si="3"/>
        <v>1</v>
      </c>
      <c r="K46" s="51" t="s">
        <v>15</v>
      </c>
    </row>
    <row r="47" spans="1:18" x14ac:dyDescent="0.3">
      <c r="A47" s="54" t="s">
        <v>362</v>
      </c>
      <c r="B47" s="58" t="s">
        <v>357</v>
      </c>
      <c r="C47" s="54" t="s">
        <v>360</v>
      </c>
      <c r="D47" s="54" t="s">
        <v>357</v>
      </c>
      <c r="E47" s="55">
        <v>43862</v>
      </c>
      <c r="F47" s="75">
        <v>1</v>
      </c>
      <c r="G47" s="75"/>
      <c r="H47" s="75"/>
      <c r="I47" s="57">
        <f t="shared" si="3"/>
        <v>1</v>
      </c>
      <c r="K47" t="s">
        <v>380</v>
      </c>
      <c r="L47" s="26"/>
      <c r="M47" s="26"/>
      <c r="N47" s="26" t="s">
        <v>15</v>
      </c>
      <c r="O47" s="26" t="s">
        <v>15</v>
      </c>
      <c r="P47" s="26"/>
      <c r="Q47" s="26"/>
    </row>
    <row r="48" spans="1:18" x14ac:dyDescent="0.3">
      <c r="A48" s="54" t="s">
        <v>362</v>
      </c>
      <c r="B48" s="58" t="s">
        <v>357</v>
      </c>
      <c r="C48" s="54" t="s">
        <v>361</v>
      </c>
      <c r="D48" s="54" t="s">
        <v>357</v>
      </c>
      <c r="E48" s="55">
        <v>43862</v>
      </c>
      <c r="F48" s="75">
        <v>1</v>
      </c>
      <c r="G48" s="75"/>
      <c r="H48" s="75"/>
      <c r="I48" s="57">
        <f t="shared" ref="I48:I53" si="4">SUM(F48:H48)</f>
        <v>1</v>
      </c>
      <c r="K48" t="s">
        <v>380</v>
      </c>
      <c r="L48" s="26"/>
      <c r="M48" s="26"/>
      <c r="N48" s="26" t="s">
        <v>15</v>
      </c>
      <c r="O48" s="26"/>
      <c r="P48" s="26"/>
      <c r="Q48" s="26"/>
      <c r="R48" t="s">
        <v>15</v>
      </c>
    </row>
    <row r="49" spans="1:11" x14ac:dyDescent="0.3">
      <c r="A49" s="58" t="s">
        <v>375</v>
      </c>
      <c r="B49" s="58" t="s">
        <v>376</v>
      </c>
      <c r="C49" s="58" t="s">
        <v>304</v>
      </c>
      <c r="D49" s="58" t="s">
        <v>79</v>
      </c>
      <c r="E49" s="68">
        <v>44501</v>
      </c>
      <c r="F49" s="71">
        <v>231.65</v>
      </c>
      <c r="G49" s="77"/>
      <c r="H49" s="75"/>
      <c r="I49" s="57">
        <f t="shared" si="4"/>
        <v>231.65</v>
      </c>
      <c r="K49" t="s">
        <v>377</v>
      </c>
    </row>
    <row r="50" spans="1:11" x14ac:dyDescent="0.3">
      <c r="A50" s="58" t="s">
        <v>238</v>
      </c>
      <c r="B50" s="58" t="s">
        <v>378</v>
      </c>
      <c r="C50" s="58" t="s">
        <v>379</v>
      </c>
      <c r="D50" s="58" t="s">
        <v>91</v>
      </c>
      <c r="E50" s="68">
        <v>44470</v>
      </c>
      <c r="F50" s="71">
        <v>11161</v>
      </c>
      <c r="G50" s="78"/>
      <c r="H50" s="75"/>
      <c r="I50" s="57">
        <f t="shared" si="4"/>
        <v>11161</v>
      </c>
      <c r="K50" t="s">
        <v>381</v>
      </c>
    </row>
    <row r="51" spans="1:11" x14ac:dyDescent="0.3">
      <c r="A51" s="58" t="s">
        <v>387</v>
      </c>
      <c r="B51" s="58" t="s">
        <v>388</v>
      </c>
      <c r="C51" s="58" t="s">
        <v>328</v>
      </c>
      <c r="D51" s="54" t="s">
        <v>257</v>
      </c>
      <c r="E51" s="68">
        <v>44501</v>
      </c>
      <c r="F51" s="71">
        <v>450</v>
      </c>
      <c r="G51" s="78"/>
      <c r="H51" s="75"/>
      <c r="I51" s="57">
        <f t="shared" si="4"/>
        <v>450</v>
      </c>
    </row>
    <row r="52" spans="1:11" x14ac:dyDescent="0.3">
      <c r="A52" s="58" t="s">
        <v>387</v>
      </c>
      <c r="B52" s="54" t="s">
        <v>393</v>
      </c>
      <c r="C52" s="54" t="s">
        <v>256</v>
      </c>
      <c r="D52" s="54" t="s">
        <v>257</v>
      </c>
      <c r="E52" s="68">
        <v>44531</v>
      </c>
      <c r="F52" s="71">
        <v>5802.5</v>
      </c>
      <c r="G52" s="78"/>
      <c r="H52" s="75"/>
      <c r="I52" s="57">
        <f t="shared" si="4"/>
        <v>5802.5</v>
      </c>
    </row>
    <row r="53" spans="1:11" x14ac:dyDescent="0.3">
      <c r="A53" s="58" t="s">
        <v>92</v>
      </c>
      <c r="B53" s="58" t="s">
        <v>391</v>
      </c>
      <c r="C53" s="58" t="s">
        <v>392</v>
      </c>
      <c r="D53" s="54" t="s">
        <v>248</v>
      </c>
      <c r="E53" s="68">
        <v>44621</v>
      </c>
      <c r="F53" s="71">
        <v>400</v>
      </c>
      <c r="G53" s="78"/>
      <c r="H53" s="75"/>
      <c r="I53" s="57">
        <f t="shared" si="4"/>
        <v>400</v>
      </c>
    </row>
    <row r="54" spans="1:11" x14ac:dyDescent="0.3">
      <c r="A54" s="54" t="s">
        <v>92</v>
      </c>
      <c r="B54" s="54" t="s">
        <v>391</v>
      </c>
      <c r="C54" s="54" t="s">
        <v>392</v>
      </c>
      <c r="D54" s="54" t="s">
        <v>248</v>
      </c>
      <c r="E54" s="55">
        <v>44725</v>
      </c>
      <c r="F54" s="75">
        <v>729</v>
      </c>
      <c r="G54" s="78"/>
      <c r="H54" s="75"/>
      <c r="I54" s="57">
        <f t="shared" ref="I54:I63" si="5">SUM(F54:H54)</f>
        <v>729</v>
      </c>
    </row>
    <row r="55" spans="1:11" x14ac:dyDescent="0.3">
      <c r="A55" s="58" t="s">
        <v>387</v>
      </c>
      <c r="B55" s="58" t="s">
        <v>388</v>
      </c>
      <c r="C55" s="58" t="s">
        <v>328</v>
      </c>
      <c r="D55" s="54" t="s">
        <v>257</v>
      </c>
      <c r="E55" s="68">
        <v>44656</v>
      </c>
      <c r="F55" s="71">
        <v>350</v>
      </c>
      <c r="G55" s="78"/>
      <c r="H55" s="75"/>
      <c r="I55" s="57">
        <f t="shared" si="5"/>
        <v>350</v>
      </c>
    </row>
    <row r="56" spans="1:11" x14ac:dyDescent="0.3">
      <c r="A56" s="58" t="s">
        <v>405</v>
      </c>
      <c r="B56" s="58" t="s">
        <v>406</v>
      </c>
      <c r="C56" s="58" t="s">
        <v>407</v>
      </c>
      <c r="D56" s="58" t="s">
        <v>79</v>
      </c>
      <c r="E56" s="68">
        <v>44927</v>
      </c>
      <c r="F56" s="71">
        <v>3500</v>
      </c>
      <c r="G56" s="78"/>
      <c r="H56" s="75"/>
      <c r="I56" s="57">
        <f t="shared" si="5"/>
        <v>3500</v>
      </c>
      <c r="K56" s="53" t="s">
        <v>408</v>
      </c>
    </row>
    <row r="57" spans="1:11" x14ac:dyDescent="0.3">
      <c r="A57" s="58" t="s">
        <v>362</v>
      </c>
      <c r="B57" s="58" t="s">
        <v>288</v>
      </c>
      <c r="C57" s="58" t="s">
        <v>294</v>
      </c>
      <c r="D57" s="58" t="s">
        <v>289</v>
      </c>
      <c r="E57" s="68">
        <v>44927</v>
      </c>
      <c r="F57" s="71">
        <v>516.25</v>
      </c>
      <c r="G57" s="78"/>
      <c r="H57" s="75"/>
      <c r="I57" s="57">
        <f t="shared" si="5"/>
        <v>516.25</v>
      </c>
    </row>
    <row r="58" spans="1:11" x14ac:dyDescent="0.3">
      <c r="A58" s="58" t="s">
        <v>296</v>
      </c>
      <c r="B58" s="58" t="s">
        <v>409</v>
      </c>
      <c r="C58" s="58"/>
      <c r="D58" s="58" t="s">
        <v>410</v>
      </c>
      <c r="E58" s="68">
        <v>44897</v>
      </c>
      <c r="F58" s="71">
        <v>166.66</v>
      </c>
      <c r="G58" s="78"/>
      <c r="H58" s="75"/>
      <c r="I58" s="57">
        <f t="shared" si="5"/>
        <v>166.66</v>
      </c>
    </row>
    <row r="59" spans="1:11" x14ac:dyDescent="0.3">
      <c r="A59" s="58" t="s">
        <v>238</v>
      </c>
      <c r="B59" s="58" t="s">
        <v>413</v>
      </c>
      <c r="C59" s="58" t="s">
        <v>304</v>
      </c>
      <c r="D59" s="58" t="s">
        <v>79</v>
      </c>
      <c r="E59" s="68">
        <v>45009</v>
      </c>
      <c r="F59" s="71">
        <v>423.24</v>
      </c>
      <c r="G59" s="78"/>
      <c r="H59" s="75"/>
      <c r="I59" s="57">
        <f t="shared" si="5"/>
        <v>423.24</v>
      </c>
    </row>
    <row r="60" spans="1:11" x14ac:dyDescent="0.3">
      <c r="A60" s="58" t="s">
        <v>415</v>
      </c>
      <c r="B60" s="58" t="s">
        <v>414</v>
      </c>
      <c r="C60" s="58" t="s">
        <v>328</v>
      </c>
      <c r="D60" s="58" t="s">
        <v>79</v>
      </c>
      <c r="E60" s="68">
        <v>45015</v>
      </c>
      <c r="F60" s="71">
        <v>2396.46</v>
      </c>
      <c r="G60" s="78"/>
      <c r="H60" s="75"/>
      <c r="I60" s="57">
        <f t="shared" si="5"/>
        <v>2396.46</v>
      </c>
    </row>
    <row r="61" spans="1:11" x14ac:dyDescent="0.3">
      <c r="A61" s="58" t="s">
        <v>238</v>
      </c>
      <c r="B61" s="58" t="s">
        <v>420</v>
      </c>
      <c r="C61" s="58" t="s">
        <v>421</v>
      </c>
      <c r="D61" s="58" t="s">
        <v>91</v>
      </c>
      <c r="E61" s="68">
        <v>44991</v>
      </c>
      <c r="F61" s="71">
        <v>700</v>
      </c>
      <c r="G61" s="78"/>
      <c r="H61" s="75"/>
      <c r="I61" s="57">
        <f t="shared" si="5"/>
        <v>700</v>
      </c>
    </row>
    <row r="62" spans="1:11" x14ac:dyDescent="0.3">
      <c r="A62" s="58" t="s">
        <v>194</v>
      </c>
      <c r="B62" s="58" t="s">
        <v>432</v>
      </c>
      <c r="C62" s="58" t="s">
        <v>314</v>
      </c>
      <c r="D62" s="58" t="s">
        <v>263</v>
      </c>
      <c r="E62" s="68">
        <v>45253</v>
      </c>
      <c r="F62" s="71">
        <v>0</v>
      </c>
      <c r="G62" s="78">
        <v>2244</v>
      </c>
      <c r="H62" s="75"/>
      <c r="I62" s="57">
        <f t="shared" si="5"/>
        <v>2244</v>
      </c>
    </row>
    <row r="63" spans="1:11" x14ac:dyDescent="0.3">
      <c r="A63" s="54" t="s">
        <v>467</v>
      </c>
      <c r="B63" s="116" t="s">
        <v>466</v>
      </c>
      <c r="C63" s="54" t="s">
        <v>85</v>
      </c>
      <c r="D63" s="54" t="s">
        <v>79</v>
      </c>
      <c r="E63" s="55">
        <v>45292</v>
      </c>
      <c r="F63" s="71">
        <v>0</v>
      </c>
      <c r="G63" s="78">
        <v>508.76</v>
      </c>
      <c r="H63" s="75"/>
      <c r="I63" s="57">
        <f t="shared" si="5"/>
        <v>508.76</v>
      </c>
    </row>
    <row r="64" spans="1:11" x14ac:dyDescent="0.3">
      <c r="A64" s="58"/>
      <c r="B64" s="58"/>
      <c r="C64" s="58"/>
      <c r="D64" s="58"/>
      <c r="E64" s="68"/>
      <c r="F64" s="71"/>
      <c r="G64" s="78"/>
      <c r="H64" s="75"/>
      <c r="I64" s="57"/>
    </row>
    <row r="65" spans="1:11" x14ac:dyDescent="0.3">
      <c r="A65" s="58"/>
      <c r="B65" s="58"/>
      <c r="C65" s="58"/>
      <c r="D65" s="54"/>
      <c r="E65" s="68"/>
      <c r="F65" s="71"/>
      <c r="G65" s="78"/>
      <c r="H65" s="75"/>
      <c r="I65" s="57"/>
    </row>
    <row r="66" spans="1:11" x14ac:dyDescent="0.3">
      <c r="F66" s="37">
        <f>SUM(F2:F65)</f>
        <v>97732.700000000012</v>
      </c>
      <c r="G66" s="37">
        <f>SUM(G2:G65)</f>
        <v>2752.76</v>
      </c>
      <c r="H66" s="37">
        <f>SUM(H2:H65)</f>
        <v>-560</v>
      </c>
      <c r="I66" s="37">
        <f>SUM(I2:I65)</f>
        <v>99925.459999999992</v>
      </c>
    </row>
    <row r="67" spans="1:11" x14ac:dyDescent="0.3">
      <c r="D67" t="s">
        <v>15</v>
      </c>
    </row>
    <row r="71" spans="1:11" x14ac:dyDescent="0.3">
      <c r="F71" s="26"/>
      <c r="G71" s="26"/>
      <c r="H71" s="26"/>
      <c r="I71" s="26"/>
      <c r="J71" s="26"/>
      <c r="K71" s="26"/>
    </row>
    <row r="72" spans="1:11" x14ac:dyDescent="0.3">
      <c r="F72" s="26"/>
      <c r="G72" s="26"/>
      <c r="H72" s="26"/>
      <c r="I72" s="26"/>
      <c r="J72" s="26"/>
      <c r="K72" s="26"/>
    </row>
    <row r="75" spans="1:11" x14ac:dyDescent="0.3">
      <c r="B75" t="s">
        <v>319</v>
      </c>
    </row>
  </sheetData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6777-F372-4A1B-ACF8-42E7DC477B13}">
  <dimension ref="A1:B23"/>
  <sheetViews>
    <sheetView workbookViewId="0">
      <selection activeCell="D14" sqref="D14"/>
    </sheetView>
  </sheetViews>
  <sheetFormatPr defaultRowHeight="14.4" x14ac:dyDescent="0.3"/>
  <cols>
    <col min="1" max="1" width="97.5546875" bestFit="1" customWidth="1"/>
    <col min="2" max="2" width="41.6640625" bestFit="1" customWidth="1"/>
  </cols>
  <sheetData>
    <row r="1" spans="1:2" x14ac:dyDescent="0.3">
      <c r="A1" s="1" t="s">
        <v>433</v>
      </c>
    </row>
    <row r="2" spans="1:2" x14ac:dyDescent="0.3">
      <c r="A2" s="1" t="s">
        <v>434</v>
      </c>
    </row>
    <row r="3" spans="1:2" x14ac:dyDescent="0.3">
      <c r="A3" t="s">
        <v>435</v>
      </c>
      <c r="B3" t="s">
        <v>445</v>
      </c>
    </row>
    <row r="4" spans="1:2" x14ac:dyDescent="0.3">
      <c r="A4" t="s">
        <v>436</v>
      </c>
      <c r="B4" t="s">
        <v>443</v>
      </c>
    </row>
    <row r="5" spans="1:2" x14ac:dyDescent="0.3">
      <c r="A5" t="s">
        <v>437</v>
      </c>
      <c r="B5" t="s">
        <v>446</v>
      </c>
    </row>
    <row r="6" spans="1:2" x14ac:dyDescent="0.3">
      <c r="A6" t="s">
        <v>438</v>
      </c>
      <c r="B6" t="s">
        <v>444</v>
      </c>
    </row>
    <row r="7" spans="1:2" x14ac:dyDescent="0.3">
      <c r="A7" t="s">
        <v>439</v>
      </c>
      <c r="B7" t="s">
        <v>443</v>
      </c>
    </row>
    <row r="8" spans="1:2" x14ac:dyDescent="0.3">
      <c r="A8" t="s">
        <v>440</v>
      </c>
      <c r="B8" t="s">
        <v>443</v>
      </c>
    </row>
    <row r="9" spans="1:2" x14ac:dyDescent="0.3">
      <c r="A9" t="s">
        <v>441</v>
      </c>
      <c r="B9" t="s">
        <v>443</v>
      </c>
    </row>
    <row r="10" spans="1:2" x14ac:dyDescent="0.3">
      <c r="A10" t="s">
        <v>442</v>
      </c>
      <c r="B10" t="s">
        <v>443</v>
      </c>
    </row>
    <row r="12" spans="1:2" x14ac:dyDescent="0.3">
      <c r="A12" s="114" t="s">
        <v>447</v>
      </c>
    </row>
    <row r="13" spans="1:2" x14ac:dyDescent="0.3">
      <c r="A13" s="115" t="s">
        <v>448</v>
      </c>
      <c r="B13" t="s">
        <v>459</v>
      </c>
    </row>
    <row r="14" spans="1:2" x14ac:dyDescent="0.3">
      <c r="A14" s="115" t="s">
        <v>449</v>
      </c>
      <c r="B14" t="s">
        <v>443</v>
      </c>
    </row>
    <row r="15" spans="1:2" x14ac:dyDescent="0.3">
      <c r="A15" s="115" t="s">
        <v>450</v>
      </c>
      <c r="B15" t="s">
        <v>463</v>
      </c>
    </row>
    <row r="16" spans="1:2" x14ac:dyDescent="0.3">
      <c r="A16" s="115" t="s">
        <v>451</v>
      </c>
      <c r="B16" t="s">
        <v>464</v>
      </c>
    </row>
    <row r="17" spans="1:2" x14ac:dyDescent="0.3">
      <c r="A17" s="115" t="s">
        <v>452</v>
      </c>
      <c r="B17" t="s">
        <v>443</v>
      </c>
    </row>
    <row r="18" spans="1:2" x14ac:dyDescent="0.3">
      <c r="A18" s="115" t="s">
        <v>453</v>
      </c>
      <c r="B18" t="s">
        <v>465</v>
      </c>
    </row>
    <row r="19" spans="1:2" x14ac:dyDescent="0.3">
      <c r="A19" s="115" t="s">
        <v>454</v>
      </c>
      <c r="B19" t="s">
        <v>465</v>
      </c>
    </row>
    <row r="20" spans="1:2" x14ac:dyDescent="0.3">
      <c r="A20" s="115" t="s">
        <v>455</v>
      </c>
      <c r="B20" t="s">
        <v>464</v>
      </c>
    </row>
    <row r="21" spans="1:2" x14ac:dyDescent="0.3">
      <c r="A21" s="115" t="s">
        <v>456</v>
      </c>
      <c r="B21" t="s">
        <v>460</v>
      </c>
    </row>
    <row r="22" spans="1:2" x14ac:dyDescent="0.3">
      <c r="A22" s="115" t="s">
        <v>457</v>
      </c>
      <c r="B22" t="s">
        <v>461</v>
      </c>
    </row>
    <row r="23" spans="1:2" x14ac:dyDescent="0.3">
      <c r="A23" s="115" t="s">
        <v>458</v>
      </c>
      <c r="B23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Land</vt:lpstr>
      <vt:lpstr>Museum</vt:lpstr>
      <vt:lpstr>Chapel</vt:lpstr>
      <vt:lpstr>Recreation Hall</vt:lpstr>
      <vt:lpstr>Changing rooms</vt:lpstr>
      <vt:lpstr>Around the Parish</vt:lpstr>
      <vt:lpstr>Transparency Code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Nina Hempstock - RFO &amp; Admin Officer - Chiseldon PC</cp:lastModifiedBy>
  <cp:lastPrinted>2023-05-11T12:44:39Z</cp:lastPrinted>
  <dcterms:created xsi:type="dcterms:W3CDTF">2016-04-07T08:08:29Z</dcterms:created>
  <dcterms:modified xsi:type="dcterms:W3CDTF">2024-05-14T09:07:32Z</dcterms:modified>
</cp:coreProperties>
</file>