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activeTab="0"/>
  </bookViews>
  <sheets>
    <sheet name="Detailed Account Transacti" sheetId="1" r:id="rId1"/>
    <sheet name="Additional Information" sheetId="2" r:id="rId2"/>
  </sheets>
  <definedNames/>
  <calcPr fullCalcOnLoad="1"/>
</workbook>
</file>

<file path=xl/sharedStrings.xml><?xml version="1.0" encoding="utf-8"?>
<sst xmlns="http://schemas.openxmlformats.org/spreadsheetml/2006/main" count="597" uniqueCount="322">
  <si>
    <t>Detailed Account Transaction Report</t>
  </si>
  <si>
    <t>From 1 February 2023 to 28 February 2023</t>
  </si>
  <si>
    <t>Account Code</t>
  </si>
  <si>
    <t>Account Name</t>
  </si>
  <si>
    <t>Date</t>
  </si>
  <si>
    <t>Type</t>
  </si>
  <si>
    <t>Reference</t>
  </si>
  <si>
    <t>Gross</t>
  </si>
  <si>
    <t>VAT</t>
  </si>
  <si>
    <t>Net</t>
  </si>
  <si>
    <t>VAT Rate</t>
  </si>
  <si>
    <t>VAT Name</t>
  </si>
  <si>
    <t>Capital Expenditure</t>
  </si>
  <si>
    <t>353</t>
  </si>
  <si>
    <t>Environment: Gas and Electricity - Chapel</t>
  </si>
  <si>
    <t>PAY</t>
  </si>
  <si>
    <t>EDF Chapel elec monthly DD</t>
  </si>
  <si>
    <t>5% (VAT on Expenses)</t>
  </si>
  <si>
    <t>333</t>
  </si>
  <si>
    <t>Recreation: Gas and Electricity - Rec Hall &amp; Pavillion</t>
  </si>
  <si>
    <t>EDF Pavilion elec monthly DD</t>
  </si>
  <si>
    <t>211</t>
  </si>
  <si>
    <t>Recreation: Football Pitch hire income</t>
  </si>
  <si>
    <t>INV</t>
  </si>
  <si>
    <t>No VAT</t>
  </si>
  <si>
    <t>367</t>
  </si>
  <si>
    <t>EGPA - STORM costs</t>
  </si>
  <si>
    <t>20% (VAT on Expenses)</t>
  </si>
  <si>
    <t>512</t>
  </si>
  <si>
    <t>Finance: IT - PC, virus, email, domain name &amp; Xero</t>
  </si>
  <si>
    <t>501</t>
  </si>
  <si>
    <t>Finance: Courses and Training</t>
  </si>
  <si>
    <t>329</t>
  </si>
  <si>
    <t>Recreation: Waste Collection</t>
  </si>
  <si>
    <t>352</t>
  </si>
  <si>
    <t>Environment: Dog and Litter bins</t>
  </si>
  <si>
    <t>361</t>
  </si>
  <si>
    <t>Environment:Litter Picking</t>
  </si>
  <si>
    <t>504</t>
  </si>
  <si>
    <t>Finance: Telephone and Broadband</t>
  </si>
  <si>
    <t>505</t>
  </si>
  <si>
    <t>Finance: Stationery</t>
  </si>
  <si>
    <t>372</t>
  </si>
  <si>
    <t>EGPA Tree Trimming</t>
  </si>
  <si>
    <t>360</t>
  </si>
  <si>
    <t>Environment: General Maintenance</t>
  </si>
  <si>
    <t>357</t>
  </si>
  <si>
    <t>Environment: Cemetery Maintenance</t>
  </si>
  <si>
    <t>331</t>
  </si>
  <si>
    <t>Recreation: CVPA general Maintenance</t>
  </si>
  <si>
    <t>326</t>
  </si>
  <si>
    <t>Recreation: Building Maintenance</t>
  </si>
  <si>
    <t>354</t>
  </si>
  <si>
    <t>Environment: Building Maintenance</t>
  </si>
  <si>
    <t>373</t>
  </si>
  <si>
    <t>Environment: Handyman Equipment Hire</t>
  </si>
  <si>
    <t>203</t>
  </si>
  <si>
    <t>Environment:Misc Income</t>
  </si>
  <si>
    <t>20% (VAT on Income)</t>
  </si>
  <si>
    <t>202</t>
  </si>
  <si>
    <t>Environment:Cemetery income</t>
  </si>
  <si>
    <t>511</t>
  </si>
  <si>
    <t>Finance: Professional Fees</t>
  </si>
  <si>
    <t>338</t>
  </si>
  <si>
    <t>Recreation - CVPA inspections</t>
  </si>
  <si>
    <t>CVPA Quarterly Inspection</t>
  </si>
  <si>
    <t>324</t>
  </si>
  <si>
    <t>Christmas Tree Elec Supply</t>
  </si>
  <si>
    <t>450</t>
  </si>
  <si>
    <t>Rec Ground Improvement</t>
  </si>
  <si>
    <t>205</t>
  </si>
  <si>
    <t>King's Coronation Event Income</t>
  </si>
  <si>
    <t>270</t>
  </si>
  <si>
    <t>Interest Income</t>
  </si>
  <si>
    <t>Interest February</t>
  </si>
  <si>
    <t>Refund from Microsoft annual package</t>
  </si>
  <si>
    <t>858</t>
  </si>
  <si>
    <t>Pensions Payable</t>
  </si>
  <si>
    <t>522</t>
  </si>
  <si>
    <t>Memberships and Subscriptions</t>
  </si>
  <si>
    <t>Ridgeway Bell advertising, April 2023 to March 2024</t>
  </si>
  <si>
    <t>508</t>
  </si>
  <si>
    <t>Finance: Website, Marketing, flyers &amp; leaflets, advertisements</t>
  </si>
  <si>
    <t>210</t>
  </si>
  <si>
    <t>Recreation:Hall Hire income</t>
  </si>
  <si>
    <t>Grants of Exclusive Rights of Burial Book</t>
  </si>
  <si>
    <t>825</t>
  </si>
  <si>
    <t>PAYE &amp; NI Payable (HMRC)</t>
  </si>
  <si>
    <t>HMRC Feb salaries</t>
  </si>
  <si>
    <t>814</t>
  </si>
  <si>
    <t>Wages Payable - Payroll</t>
  </si>
  <si>
    <t>Xero monthly fees</t>
  </si>
  <si>
    <t>Monthly website fees Feb</t>
  </si>
  <si>
    <t>Phone and Broadband</t>
  </si>
  <si>
    <t>Total</t>
  </si>
  <si>
    <t>Income (or refund, discount etc)</t>
  </si>
  <si>
    <t>From allocated reserved funds</t>
  </si>
  <si>
    <t>MJ - manual journals</t>
  </si>
  <si>
    <t>From CPC grant fund</t>
  </si>
  <si>
    <t>From unallocated reserved funds</t>
  </si>
  <si>
    <t>Hire of Marquee and Donations to Wiltshire Air Ambulance</t>
  </si>
  <si>
    <t>Queen's Jubilee Event</t>
  </si>
  <si>
    <t xml:space="preserve"> </t>
  </si>
  <si>
    <t>Kings Coronation Event 2023</t>
  </si>
  <si>
    <t>Of which:</t>
  </si>
  <si>
    <t>Allocated Reserves</t>
  </si>
  <si>
    <t>See additional info page</t>
  </si>
  <si>
    <t>A</t>
  </si>
  <si>
    <t>Recreation Ground Drainage</t>
  </si>
  <si>
    <t>No change</t>
  </si>
  <si>
    <t>B</t>
  </si>
  <si>
    <t>Recreation Hall Replacement</t>
  </si>
  <si>
    <t>C</t>
  </si>
  <si>
    <t>CIL Funds</t>
  </si>
  <si>
    <t>D</t>
  </si>
  <si>
    <t>Draycot Foliat Parking</t>
  </si>
  <si>
    <t>E</t>
  </si>
  <si>
    <t>Windmill Piece Parking</t>
  </si>
  <si>
    <t>F</t>
  </si>
  <si>
    <t>Neighbourhood Plan CPC Funds</t>
  </si>
  <si>
    <t>G</t>
  </si>
  <si>
    <t>Neighbourhood Plan Groundwork Grant</t>
  </si>
  <si>
    <t>H</t>
  </si>
  <si>
    <t>Badbury SID</t>
  </si>
  <si>
    <t>I</t>
  </si>
  <si>
    <t>BMX/Pump Track</t>
  </si>
  <si>
    <t>J</t>
  </si>
  <si>
    <t>CVPA Fund</t>
  </si>
  <si>
    <t>Allocated Reserves Subtotal</t>
  </si>
  <si>
    <t>A+B+C+D+E+F+G+H+I+J</t>
  </si>
  <si>
    <t>Unallocated Reserves</t>
  </si>
  <si>
    <t>Total Reserves</t>
  </si>
  <si>
    <t>2+3</t>
  </si>
  <si>
    <t>General Fund £</t>
  </si>
  <si>
    <t>Total funds in the bank accounts minus the total reserves figure (1-4)</t>
  </si>
  <si>
    <t>Junior football pitch hire per game</t>
  </si>
  <si>
    <t>Storm Facilities M - Jan PPM</t>
  </si>
  <si>
    <t>Allbuild - Collection of waste from bins at Rec Grounds</t>
  </si>
  <si>
    <t>Allbuild - Waste litter bins</t>
  </si>
  <si>
    <t>Allbuild - Litter picking within parish</t>
  </si>
  <si>
    <t>Allbuild - Dog waste bins</t>
  </si>
  <si>
    <t>RFO Expenses. Wireless Headphones</t>
  </si>
  <si>
    <t>RFO Expenses. Epson black ink</t>
  </si>
  <si>
    <t>RFO Expenses. Pack of 5000 staples</t>
  </si>
  <si>
    <t>Handyman Hours: Cleared overhanging branches from around signs in Badbury</t>
  </si>
  <si>
    <t>Handyman Hours: Putting up notices, meter readings, defib checks, put up posters around parish, taking down Christmas tree decorations, lights, rope &amp; posts</t>
  </si>
  <si>
    <t>Handyman Hours: cleared footpaths of leaves and branches Canney Close to High St, Church Ct steps to Washpool, cleared leaves left in church car park</t>
  </si>
  <si>
    <t>Handyman Hours: Additional cemetery work.</t>
  </si>
  <si>
    <t>Handyman Hours: CVPA. Replaced basket ball net, checked out jobs, replaced bolt cover</t>
  </si>
  <si>
    <t xml:space="preserve">Handyman Hours: Litter picking on A346 from Farm shop to junction 15 both sides </t>
  </si>
  <si>
    <t>Handyman Hours: Rec Hall. Replaced batteries in smoke alarm, put heating on, check outside lighting tennis club side</t>
  </si>
  <si>
    <t>Handyman Hours: Replaced water tap at Chapel</t>
  </si>
  <si>
    <t>Handyman Jan Expenses: Chainsaw/hedge cutter/chipper/strimmer equipment hire on 24th Jan</t>
  </si>
  <si>
    <t>Handyman Jan Expenses. Smoke Detector batteries Rec Hall</t>
  </si>
  <si>
    <t>Handyman Jan Expenses. Tool Station outside tap</t>
  </si>
  <si>
    <t>Handyman Dec Expenses. Lidl Baubles and tinsel</t>
  </si>
  <si>
    <t>Handyman Dec Expenses. Tradepoint. Red and white paint. Capstan deck post.</t>
  </si>
  <si>
    <t>Memorial bench. Bench</t>
  </si>
  <si>
    <t>Memorial bench. Ground fixings</t>
  </si>
  <si>
    <t>Memorial bench. Delivery</t>
  </si>
  <si>
    <t>Memorial bench. Labour to install</t>
  </si>
  <si>
    <t>Memorial bench. Plus a 20% charge to the total cost for the lifetime maintenance of the bench</t>
  </si>
  <si>
    <t>Domain</t>
  </si>
  <si>
    <t>Viop Bronze</t>
  </si>
  <si>
    <t>Text/call charges as per attached itemised statement</t>
  </si>
  <si>
    <t>Transfer ownership of burial deed for plot w556 at Butts Road Cemetery</t>
  </si>
  <si>
    <t>Awdry Bailey &amp; Douglas. Professional charges for Registration of Lease (CVPA Green)</t>
  </si>
  <si>
    <t>Awdry Bailey &amp; Douglas. Deeds storage fee</t>
  </si>
  <si>
    <t>Awdry Bailey &amp; Douglas. ID verfication fee</t>
  </si>
  <si>
    <t>Awdry Bailey &amp; Douglas. Land Registry Document fee</t>
  </si>
  <si>
    <t>Awdry Bailey &amp; Douglas. Land Registry Registration fee</t>
  </si>
  <si>
    <t>N Power - Christmas tree supply standing charge Jan</t>
  </si>
  <si>
    <t>Rectify absence of burial deed for plot ownership. Plot C29 at SHCMG.</t>
  </si>
  <si>
    <t>Pension contribution CPC % staff Nest Pensions Feb</t>
  </si>
  <si>
    <t>Staff payment Nest Pensions Feb</t>
  </si>
  <si>
    <t>Rec Hall day time hourly rate for Weds 8th March, at 10:30, for 1 hour.</t>
  </si>
  <si>
    <t>Postage and packaging</t>
  </si>
  <si>
    <t>Staff salaries Feb</t>
  </si>
  <si>
    <t>Invoices over £500 or annual contracts over £5,000 per year</t>
  </si>
  <si>
    <t>Committee</t>
  </si>
  <si>
    <t>Beneficiary</t>
  </si>
  <si>
    <t>ü</t>
  </si>
  <si>
    <t>EGPA</t>
  </si>
  <si>
    <t>Allbuild</t>
  </si>
  <si>
    <t>Handyman</t>
  </si>
  <si>
    <t>Stanhope Wilkinson Associates</t>
  </si>
  <si>
    <t>Finance</t>
  </si>
  <si>
    <t>Clerk and RFO</t>
  </si>
  <si>
    <t>HMRC</t>
  </si>
  <si>
    <t>Awdry Bailey &amp; Douglas Solicitors</t>
  </si>
  <si>
    <t>Santander bank account as of 28th Feb 2023</t>
  </si>
  <si>
    <t>Unity bank account as of 28th Feb 2023</t>
  </si>
  <si>
    <t>Savings Account as of 28th Feb 2023</t>
  </si>
  <si>
    <t>(VAT refund due for Jan &amp; Feb)</t>
  </si>
  <si>
    <t>Total funds at 28th Feb 2023</t>
  </si>
  <si>
    <t>Xero fees. Additional payment due to incorrect amount on Jan SO</t>
  </si>
  <si>
    <t>Town and Parish Councils VAT Guide</t>
  </si>
  <si>
    <t>Town and Parish Councils VAT Guide Delivery</t>
  </si>
  <si>
    <t>Quantity Surveyor fees for producing the cost plan</t>
  </si>
  <si>
    <t>Plot for Happy Little Faces at the King's Coronation Event</t>
  </si>
  <si>
    <t>Printing costs for skate park survey</t>
  </si>
  <si>
    <t>507</t>
  </si>
  <si>
    <t>Finance: Staff salary only</t>
  </si>
  <si>
    <t>MJ</t>
  </si>
  <si>
    <t>Wages journal for Feb 2023 - Wages journal (Gross Salary)</t>
  </si>
  <si>
    <t>Wages journal for Feb 2023 - Wages journal (Employer NI)</t>
  </si>
  <si>
    <t>482</t>
  </si>
  <si>
    <t>Pensions Costs</t>
  </si>
  <si>
    <t>Wages journal for Feb 2023 - Wages journal (Employers Pension payments)</t>
  </si>
  <si>
    <t>Wages journal for Feb 2023 - Wages journal (Net Salary)</t>
  </si>
  <si>
    <t>Wages journal for Feb 2023 - Wages journal (Total to HMRC)</t>
  </si>
  <si>
    <t>Wages journal for Feb 2023 - Wages journal (Total Pension Payments Ers &amp; Ees)</t>
  </si>
  <si>
    <t>Fees to cover coordination with the Quantity Surveyor</t>
  </si>
  <si>
    <t xml:space="preserve">Reserves closed at £24,594 allocated and £73,082 unallocated at the end of the year (31st March 2019) so £97,676 total. </t>
  </si>
  <si>
    <t>The AGAR showed that we had £146,279 in cash on 31/03/2019, so that would be £97,676 (the reserves) and £48,603 that we did not spend  </t>
  </si>
  <si>
    <t>The £48,603 moves to unallocated reserves.</t>
  </si>
  <si>
    <t>That means the £146,279 is made up of £24,594 allocated, £121,685 unallocated,</t>
  </si>
  <si>
    <t xml:space="preserve">We move £10,000 from 2019/20 precept to the allocated funds for the rec hall. </t>
  </si>
  <si>
    <t>This makes total reserves £156,279 (£34,594 allocated, £121,685 unallocated)</t>
  </si>
  <si>
    <t>On 30/04/2019 we move £20,000 from unallocated to allocated for the rec hall - £101,685 unallocated, £54,594 allocated.</t>
  </si>
  <si>
    <t>On 26/04/2019 we spend £1,362 on the pitches (vertidrain) - £101,685 unallocated, £53,232 allocated.</t>
  </si>
  <si>
    <t>On 20/06/2019 we spent £4356.00 on pitch work from allocated funds.</t>
  </si>
  <si>
    <t>£101,685 unallocated, £49,101 allocated</t>
  </si>
  <si>
    <t>JAN 2020 £2500 to be moved to allocated funds for Badbury railings</t>
  </si>
  <si>
    <t>DONE</t>
  </si>
  <si>
    <t>£99185 unallocated, £51,691 allocated</t>
  </si>
  <si>
    <t>March 2020 £10000 moved to allocated funds for Rec Hall rebuild.</t>
  </si>
  <si>
    <t xml:space="preserve">DONE. </t>
  </si>
  <si>
    <t>£89,185 unallocated, £51,871. allocated</t>
  </si>
  <si>
    <t xml:space="preserve">May 2020 - CIL from SBC of £11, 286.26 received. </t>
  </si>
  <si>
    <t>Added to CIL reserved funds total. DONE</t>
  </si>
  <si>
    <t>unallocated £89.185</t>
  </si>
  <si>
    <t>allocated £73,157.26</t>
  </si>
  <si>
    <t xml:space="preserve"> All CIL funds allocated to new outside gym equipment. </t>
  </si>
  <si>
    <t>June 2020 - the allocated fund of £2500 for Badbury Railings was re-assigned to support SID placement in Badbury and improvements to the A346 crossing to Badbury</t>
  </si>
  <si>
    <t>Sept 2020 - presenting to EGPA committee a plan to spend portion of reserves for pitch improvement work. . Approved £3575 to be spent on dugouts with the football club providing any extra funds</t>
  </si>
  <si>
    <t>Oct 2020 Finance Committee voted on virement of £25,000 on parking layby fund</t>
  </si>
  <si>
    <t>Altered figures in Oct accounting figures to show this virement</t>
  </si>
  <si>
    <t>Jan2021 - £11,100 spent on outside gym from CIL reserved funds. £11,100 deducted from this total.</t>
  </si>
  <si>
    <t>Feb 2021.   £1000 added to Rec hall fund. From Covid grant funds to CPC.  Approved Feb full council meeting.</t>
  </si>
  <si>
    <t>March 2021. Alocated CIL funds of £871.26 changed to £321.26 after £550 spent on talking pirates install at CVPA</t>
  </si>
  <si>
    <t>April 2021:  Altered the following as approved on 2021/22 budget</t>
  </si>
  <si>
    <t>Rec hall reserves: Was £56,000, now £74,000.  £18,000 added</t>
  </si>
  <si>
    <t xml:space="preserve">Neighbourhood plan.  New reserved item. £10,000 added </t>
  </si>
  <si>
    <t>BMX track. New reserved item. £1,000 added</t>
  </si>
  <si>
    <t>No updates to unallocated reserves in May 2021</t>
  </si>
  <si>
    <t>No updates to Allocated reserves June 2021</t>
  </si>
  <si>
    <t xml:space="preserve">£187 minused from unallocated reserves for gym signage and newsletter printing </t>
  </si>
  <si>
    <t xml:space="preserve">For July 2021 - </t>
  </si>
  <si>
    <t>Pitch improvements carried out £2678.00 ex VAT. Deducted from  Allocated funds B - Rec ground Improvements. Was £8876.00 UPDATED</t>
  </si>
  <si>
    <t>For September 2021 -</t>
  </si>
  <si>
    <t>£4,500 from unallocated reserves. Note: Increase salaries on xero by this amount in budget vs. actual report.</t>
  </si>
  <si>
    <t>£7,528.94 out of CIL and move to rec hall improvement fund, was 74,000. New hall.</t>
  </si>
  <si>
    <t>For October 2021 -</t>
  </si>
  <si>
    <t>RFO printer (£100 budget) – mark as unallocated reserves</t>
  </si>
  <si>
    <t>Minus £350.00 from Neighbourhood plan allocated reserves. Was £10,000.</t>
  </si>
  <si>
    <t>CVPA new equipment. New item. In 2022 there will be a lump sum allocated to this fund.</t>
  </si>
  <si>
    <t>For November 2021 -</t>
  </si>
  <si>
    <t>Minus £525 for Merretts Verti quake from rec ground improvement fund. Was £6,198.</t>
  </si>
  <si>
    <t>Minus £200 for moss removal by Allbuild. Was £59,331.86.</t>
  </si>
  <si>
    <t>Minus £450 for speed sign anchors and posts, was £59,131.86</t>
  </si>
  <si>
    <t>For December 2021 -</t>
  </si>
  <si>
    <t>Minus £898.86 for technical and professional support for the Neighbourhood Plan prep, was £9,650</t>
  </si>
  <si>
    <t>Minus £2,500 from Badbury SID fund for new SIDs, was £2,500. Minus £4,463 for new SIDs (includes £150 + VAT delivery costs), was £58,681.86</t>
  </si>
  <si>
    <t>Minus £3,500 for new block paving at Chapel, was £54,218.86</t>
  </si>
  <si>
    <t xml:space="preserve">For January 2022 - </t>
  </si>
  <si>
    <t>Minus £900 from unallocated for website accessibilty updates and newsletter system, was £50,718.86</t>
  </si>
  <si>
    <t xml:space="preserve">For February 2022 - </t>
  </si>
  <si>
    <t>Minus £268.31 from unallocated for disabled accessibility items for chapel toilet. Was £49,818.86</t>
  </si>
  <si>
    <t xml:space="preserve">For March 2022 - </t>
  </si>
  <si>
    <t>Minus £1,933.96 from alloacted for improvement of various provisions at the Rec Ground including new goal posts, was £2,000.</t>
  </si>
  <si>
    <t>Minus £500 from unallocated for Chapel &amp; museum subsidence report. Was £49550.55</t>
  </si>
  <si>
    <t xml:space="preserve">For April 2022 - </t>
  </si>
  <si>
    <t>Minus £146.66 from NHP allocated costs for consultant to review changes to Swindon LP, was 8751.14</t>
  </si>
  <si>
    <t>Minus £634.44 from unallocated, £350 to fit anchors and posts for speed signs, £251.44 for Flood light and PiR at Rec hall and £39.60 online meeting, housing survey questions and £33.00 for printing large cemetery maps, was £49,050.55</t>
  </si>
  <si>
    <t xml:space="preserve">For May 2022 - </t>
  </si>
  <si>
    <t>Minus £3069.40 from unallocated reserves, £611.90 for 2 new Chapel solar bollards, £2,335 for Sanders website alterations &amp; support work, £27.50 for tea/coffee at the annual meeting and £95 for the ICCM subs, was £48,416.11</t>
  </si>
  <si>
    <t>Minus £1,000 from allocated Rec Hall Replacement fund for rec ground architect stage 1 costs, was £81,528.94</t>
  </si>
  <si>
    <t>Minus £90 from allocated Replacement, Repair, Maintenance of Signage for 3 NHW signs, was £200</t>
  </si>
  <si>
    <t xml:space="preserve">For June 2022 - </t>
  </si>
  <si>
    <t>Add £12,000 to allocated reserves CVPA new equipment from 2022-23 budget, was £0</t>
  </si>
  <si>
    <t>Add £25,000 to allocated reserves layby parking, from 2022-23 budget, was £50,000</t>
  </si>
  <si>
    <t>Minus £704.40 from unallocated (£500 Donation of CPC grant funds to Wiltshire Treehouse, minus £24.40 to Earthline action group, minus £180 for supply and install of new dog bin). Add £1703.75 virement of remaining unspent grant funds from 2021-22, was £45346.71</t>
  </si>
  <si>
    <t xml:space="preserve">For July 2022 - </t>
  </si>
  <si>
    <t>Rec Hall improvement: Minus £2,237.5 stage 2 architect costs, was £80,528.94</t>
  </si>
  <si>
    <t>Rec Hall fund August '21</t>
  </si>
  <si>
    <t>Transfer in CIL money</t>
  </si>
  <si>
    <t>Add 10,000 from budget 22-23</t>
  </si>
  <si>
    <t>Less artictect costs paid in May</t>
  </si>
  <si>
    <t>NHP: Minus £136.50 neighbourhood plan housing needs survey and £320 for survey monkey sign up for the year, was £8,604.48</t>
  </si>
  <si>
    <t>Minus £874.90 from youth services allocated funds, was £2,000. (£200 for glitter/facepainting, £265 kids DJ, £400 for bouncy castle/popcorn, £9.90 for clerks milage to attend)</t>
  </si>
  <si>
    <t xml:space="preserve">For Aug 2022 - </t>
  </si>
  <si>
    <t>Minus £12.50 from youth services allocated funds for handyman kids event prep, was £1,125.10</t>
  </si>
  <si>
    <t xml:space="preserve">For Sept 2022 - </t>
  </si>
  <si>
    <t>Minus £110.32 from unallocated reserves, for work on Chapel solar lights, was £46346.06</t>
  </si>
  <si>
    <t>Add £200 to Youth Services for refund linked to kids event, was £1112.60</t>
  </si>
  <si>
    <t>For Oct 2022 - Rebased using budget file numbers</t>
  </si>
  <si>
    <t>Minus £678.87 from Neighbourhood Plan Groundwork Grant for NHP for consultancy fees and travel costs, was £7534.49</t>
  </si>
  <si>
    <t>Minus £171.08 (£73.75 from unallocated for SID battery charger &amp; £97.33 for the remembrance Tommy lamp post sign), was</t>
  </si>
  <si>
    <t xml:space="preserve">For Dec 2022 - </t>
  </si>
  <si>
    <t>Minus from unallocated reserves</t>
  </si>
  <si>
    <t>Net cost</t>
  </si>
  <si>
    <t>Clerk's November Expenses. Amp and microphones for events</t>
  </si>
  <si>
    <t>Daffodil bulbs, to be planted by the Gardening Club at the New Road Xmas tree site</t>
  </si>
  <si>
    <t>Daffodil bulbs Delivery</t>
  </si>
  <si>
    <t>Clerk's December Expenses. New office printer</t>
  </si>
  <si>
    <t>Printing of Christmas newsletter</t>
  </si>
  <si>
    <t>Sanders Meeting Calendar: Development</t>
  </si>
  <si>
    <t>Sanders Meeting Calendar: Population</t>
  </si>
  <si>
    <t>Minus from allocated reserves</t>
  </si>
  <si>
    <t>Rec Hall Improvement. Pre-application submitted to Swindon Borough Council</t>
  </si>
  <si>
    <t>Andrea Pellegram - Invoice October/November 2022: 1st draft NDP, meetings and site visit for AECOM Design Code, read and comment upon AECOM Housing Needs Assessment, various emails.</t>
  </si>
  <si>
    <t xml:space="preserve">For Jan 2023 - </t>
  </si>
  <si>
    <t>Minus £3250 from allocated reserves for architects further development of design proposals and submission to SBC for planning pre-application advice.</t>
  </si>
  <si>
    <t>Minus £516.25 from unallocated reserves for Walfins Ltd - STIHL strimmer</t>
  </si>
  <si>
    <t>ICCM £3k approved from unallocated 2022, will be spent 2023 - virement needed</t>
  </si>
  <si>
    <t xml:space="preserve">For Feb 2023 - </t>
  </si>
  <si>
    <t>Minus £1,500 from allocated reserves for Quantity Surveyor fees for producing the cost plan &amp; coordination with the Quantity Surveyor</t>
  </si>
  <si>
    <t>Minus £1,500, see additional info tab</t>
  </si>
  <si>
    <t>Minus £468 for professional charges relating to Registration of Lease (CVPA Green)</t>
  </si>
  <si>
    <t>Minus £468, see additional info tab</t>
  </si>
  <si>
    <t>Chiseldon Parish Council  Approved Full Council Meeting March 2023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</si>
</sst>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£-809]#,##0.00;\-[$£-809]#,##0.00"/>
    <numFmt numFmtId="165" formatCode="0.0###%"/>
    <numFmt numFmtId="166" formatCode="0.0#"/>
    <numFmt numFmtId="167" formatCode="0.00###%"/>
    <numFmt numFmtId="168" formatCode="#,##0.0_ ;\-#,##0.0"/>
    <numFmt numFmtId="169" formatCode="#,##0.000000\ ;\-#,##0.000000"/>
    <numFmt numFmtId="170" formatCode="d/mm/yyyy"/>
    <numFmt numFmtId="171" formatCode="0.0%"/>
    <numFmt numFmtId="172" formatCode="mmm\-yyyy"/>
    <numFmt numFmtId="173" formatCode="&quot;£&quot;#,##0.00"/>
  </numFmts>
  <fonts count="50">
    <font>
      <sz val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Wingdings"/>
      <family val="0"/>
    </font>
    <font>
      <u val="single"/>
      <sz val="10"/>
      <color indexed="30"/>
      <name val="Arial"/>
      <family val="2"/>
    </font>
    <font>
      <sz val="10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theme="1"/>
      <name val="Wingdings"/>
      <family val="0"/>
    </font>
    <font>
      <sz val="10"/>
      <color theme="1"/>
      <name val="Arial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66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 vertical="center"/>
    </xf>
    <xf numFmtId="164" fontId="1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165" fontId="1" fillId="0" borderId="0" xfId="0" applyNumberFormat="1" applyFont="1" applyFill="1" applyBorder="1" applyAlignment="1" applyProtection="1">
      <alignment vertical="center"/>
      <protection/>
    </xf>
    <xf numFmtId="170" fontId="1" fillId="0" borderId="0" xfId="0" applyNumberFormat="1" applyFont="1" applyFill="1" applyBorder="1" applyAlignment="1" applyProtection="1">
      <alignment horizontal="left" vertical="center"/>
      <protection/>
    </xf>
    <xf numFmtId="164" fontId="5" fillId="0" borderId="0" xfId="0" applyNumberFormat="1" applyFont="1" applyFill="1" applyBorder="1" applyAlignment="1" applyProtection="1">
      <alignment vertical="center"/>
      <protection/>
    </xf>
    <xf numFmtId="0" fontId="3" fillId="0" borderId="10" xfId="0" applyNumberFormat="1" applyFont="1" applyFill="1" applyBorder="1" applyAlignment="1" applyProtection="1">
      <alignment vertical="center"/>
      <protection/>
    </xf>
    <xf numFmtId="164" fontId="3" fillId="0" borderId="10" xfId="0" applyNumberFormat="1" applyFont="1" applyFill="1" applyBorder="1" applyAlignment="1" applyProtection="1">
      <alignment vertical="center"/>
      <protection/>
    </xf>
    <xf numFmtId="0" fontId="0" fillId="33" borderId="0" xfId="0" applyFill="1" applyAlignment="1">
      <alignment vertical="center"/>
    </xf>
    <xf numFmtId="0" fontId="2" fillId="0" borderId="0" xfId="0" applyFont="1" applyAlignment="1">
      <alignment vertical="top" wrapText="1"/>
    </xf>
    <xf numFmtId="0" fontId="0" fillId="34" borderId="0" xfId="0" applyFill="1" applyAlignment="1">
      <alignment vertical="center"/>
    </xf>
    <xf numFmtId="0" fontId="0" fillId="35" borderId="0" xfId="0" applyFill="1" applyAlignment="1">
      <alignment vertical="center"/>
    </xf>
    <xf numFmtId="0" fontId="0" fillId="17" borderId="0" xfId="0" applyFill="1" applyAlignment="1">
      <alignment vertical="center"/>
    </xf>
    <xf numFmtId="8" fontId="0" fillId="0" borderId="0" xfId="0" applyNumberFormat="1" applyAlignment="1">
      <alignment vertical="center"/>
    </xf>
    <xf numFmtId="0" fontId="0" fillId="15" borderId="0" xfId="0" applyFill="1" applyAlignment="1">
      <alignment vertical="center"/>
    </xf>
    <xf numFmtId="0" fontId="5" fillId="0" borderId="0" xfId="0" applyFont="1" applyAlignment="1">
      <alignment vertical="center"/>
    </xf>
    <xf numFmtId="8" fontId="5" fillId="0" borderId="0" xfId="0" applyNumberFormat="1" applyFont="1" applyAlignment="1">
      <alignment vertical="center"/>
    </xf>
    <xf numFmtId="0" fontId="0" fillId="36" borderId="0" xfId="0" applyFill="1" applyAlignment="1">
      <alignment vertical="center"/>
    </xf>
    <xf numFmtId="0" fontId="0" fillId="37" borderId="0" xfId="0" applyFill="1" applyAlignment="1">
      <alignment vertical="center"/>
    </xf>
    <xf numFmtId="0" fontId="0" fillId="0" borderId="0" xfId="0" applyAlignment="1">
      <alignment horizontal="center" vertical="center"/>
    </xf>
    <xf numFmtId="164" fontId="0" fillId="38" borderId="0" xfId="0" applyNumberFormat="1" applyFill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8" fontId="46" fillId="0" borderId="0" xfId="0" applyNumberFormat="1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164" fontId="5" fillId="0" borderId="0" xfId="0" applyNumberFormat="1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/>
    </xf>
    <xf numFmtId="8" fontId="0" fillId="0" borderId="0" xfId="0" applyNumberFormat="1" applyFill="1" applyAlignment="1">
      <alignment vertical="center"/>
    </xf>
    <xf numFmtId="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164" fontId="1" fillId="33" borderId="0" xfId="0" applyNumberFormat="1" applyFont="1" applyFill="1" applyBorder="1" applyAlignment="1" applyProtection="1">
      <alignment vertical="center"/>
      <protection/>
    </xf>
    <xf numFmtId="164" fontId="1" fillId="0" borderId="0" xfId="0" applyNumberFormat="1" applyFont="1" applyAlignment="1">
      <alignment vertical="center"/>
    </xf>
    <xf numFmtId="170" fontId="1" fillId="0" borderId="0" xfId="0" applyNumberFormat="1" applyFont="1" applyAlignment="1">
      <alignment horizontal="left" vertical="center"/>
    </xf>
    <xf numFmtId="165" fontId="1" fillId="0" borderId="0" xfId="0" applyNumberFormat="1" applyFont="1" applyAlignment="1">
      <alignment vertical="center"/>
    </xf>
    <xf numFmtId="164" fontId="1" fillId="35" borderId="0" xfId="0" applyNumberFormat="1" applyFont="1" applyFill="1" applyAlignment="1">
      <alignment vertical="center"/>
    </xf>
    <xf numFmtId="164" fontId="1" fillId="15" borderId="0" xfId="0" applyNumberFormat="1" applyFont="1" applyFill="1" applyBorder="1" applyAlignment="1" applyProtection="1">
      <alignment vertical="center"/>
      <protection/>
    </xf>
    <xf numFmtId="164" fontId="1" fillId="34" borderId="0" xfId="0" applyNumberFormat="1" applyFont="1" applyFill="1" applyBorder="1" applyAlignment="1" applyProtection="1">
      <alignment vertical="center"/>
      <protection/>
    </xf>
    <xf numFmtId="164" fontId="1" fillId="39" borderId="0" xfId="0" applyNumberFormat="1" applyFont="1" applyFill="1" applyBorder="1" applyAlignment="1" applyProtection="1">
      <alignment vertical="center"/>
      <protection/>
    </xf>
    <xf numFmtId="17" fontId="0" fillId="0" borderId="0" xfId="0" applyNumberFormat="1" applyAlignment="1">
      <alignment vertical="center"/>
    </xf>
    <xf numFmtId="0" fontId="48" fillId="33" borderId="0" xfId="0" applyFont="1" applyFill="1" applyAlignment="1">
      <alignment vertical="center"/>
    </xf>
    <xf numFmtId="173" fontId="0" fillId="0" borderId="0" xfId="0" applyNumberFormat="1" applyAlignment="1">
      <alignment vertical="center"/>
    </xf>
    <xf numFmtId="173" fontId="5" fillId="0" borderId="0" xfId="0" applyNumberFormat="1" applyFont="1" applyAlignment="1">
      <alignment vertical="center"/>
    </xf>
    <xf numFmtId="173" fontId="5" fillId="33" borderId="0" xfId="0" applyNumberFormat="1" applyFont="1" applyFill="1" applyAlignment="1">
      <alignment vertical="center"/>
    </xf>
    <xf numFmtId="0" fontId="1" fillId="15" borderId="0" xfId="0" applyFont="1" applyFill="1" applyAlignment="1">
      <alignment vertical="center"/>
    </xf>
    <xf numFmtId="164" fontId="1" fillId="15" borderId="0" xfId="0" applyNumberFormat="1" applyFont="1" applyFill="1" applyAlignment="1">
      <alignment vertical="center"/>
    </xf>
    <xf numFmtId="164" fontId="49" fillId="0" borderId="0" xfId="0" applyNumberFormat="1" applyFont="1" applyAlignment="1">
      <alignment vertical="center"/>
    </xf>
    <xf numFmtId="164" fontId="1" fillId="34" borderId="0" xfId="0" applyNumberFormat="1" applyFont="1" applyFill="1" applyAlignment="1">
      <alignment vertical="center"/>
    </xf>
    <xf numFmtId="164" fontId="4" fillId="0" borderId="0" xfId="0" applyNumberFormat="1" applyFont="1" applyFill="1" applyBorder="1" applyAlignment="1" applyProtection="1">
      <alignment horizontal="center" vertical="center"/>
      <protection/>
    </xf>
    <xf numFmtId="164" fontId="5" fillId="0" borderId="0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3" sqref="A3:K3"/>
    </sheetView>
  </sheetViews>
  <sheetFormatPr defaultColWidth="9.140625" defaultRowHeight="12.75" customHeight="1"/>
  <cols>
    <col min="1" max="1" width="5.28125" style="0" customWidth="1"/>
    <col min="2" max="2" width="33.7109375" style="0" customWidth="1"/>
    <col min="3" max="3" width="9.7109375" style="0" customWidth="1"/>
    <col min="4" max="4" width="5.8515625" style="0" customWidth="1"/>
    <col min="5" max="5" width="53.7109375" style="0" customWidth="1"/>
    <col min="6" max="7" width="14.28125" style="0" customWidth="1"/>
    <col min="8" max="8" width="24.421875" style="0" customWidth="1"/>
    <col min="9" max="9" width="13.28125" style="0" customWidth="1"/>
    <col min="10" max="11" width="23.8515625" style="0" customWidth="1"/>
    <col min="12" max="12" width="15.421875" style="0" customWidth="1"/>
    <col min="13" max="14" width="11.28125" style="0" customWidth="1"/>
  </cols>
  <sheetData>
    <row r="1" spans="1:11" ht="12.75" customHeigh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12.75" customHeight="1">
      <c r="A2" s="51" t="s">
        <v>321</v>
      </c>
      <c r="B2" s="51"/>
      <c r="C2" s="51"/>
      <c r="D2" s="51"/>
      <c r="E2" s="51"/>
      <c r="F2" s="51"/>
      <c r="G2" s="51"/>
      <c r="H2" s="51"/>
      <c r="I2" s="51"/>
      <c r="J2" s="51"/>
      <c r="K2" s="51"/>
    </row>
    <row r="3" spans="1:11" ht="12.7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5" ht="60" customHeight="1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5" t="s">
        <v>12</v>
      </c>
      <c r="L4" s="27" t="s">
        <v>178</v>
      </c>
      <c r="M4" s="28" t="s">
        <v>179</v>
      </c>
      <c r="N4" s="28" t="s">
        <v>180</v>
      </c>
      <c r="O4" s="2"/>
    </row>
    <row r="5" spans="1:15" ht="12.75" customHeight="1">
      <c r="A5" s="1" t="s">
        <v>13</v>
      </c>
      <c r="B5" s="1" t="s">
        <v>14</v>
      </c>
      <c r="C5" s="4">
        <v>44958</v>
      </c>
      <c r="D5" s="1" t="s">
        <v>15</v>
      </c>
      <c r="E5" s="1" t="s">
        <v>16</v>
      </c>
      <c r="F5" s="1">
        <f aca="true" t="shared" si="0" ref="F5:F36">H5+G5</f>
        <v>-201.75</v>
      </c>
      <c r="G5" s="1">
        <v>-9.61</v>
      </c>
      <c r="H5" s="1">
        <v>-192.14</v>
      </c>
      <c r="I5" s="3">
        <v>0.05</v>
      </c>
      <c r="J5" s="1" t="s">
        <v>17</v>
      </c>
      <c r="K5" s="1"/>
      <c r="M5" s="26"/>
      <c r="N5" s="26"/>
      <c r="O5" s="2"/>
    </row>
    <row r="6" spans="1:15" ht="12.75" customHeight="1">
      <c r="A6" s="1" t="s">
        <v>18</v>
      </c>
      <c r="B6" s="1" t="s">
        <v>19</v>
      </c>
      <c r="C6" s="4">
        <v>44958</v>
      </c>
      <c r="D6" s="1" t="s">
        <v>15</v>
      </c>
      <c r="E6" s="1" t="s">
        <v>20</v>
      </c>
      <c r="F6" s="1">
        <f t="shared" si="0"/>
        <v>-89.99000000000001</v>
      </c>
      <c r="G6" s="1">
        <v>-4.29</v>
      </c>
      <c r="H6" s="1">
        <v>-85.7</v>
      </c>
      <c r="I6" s="3">
        <v>0.05</v>
      </c>
      <c r="J6" s="1" t="s">
        <v>17</v>
      </c>
      <c r="K6" s="1"/>
      <c r="L6" s="25"/>
      <c r="M6" s="26"/>
      <c r="N6" s="26"/>
      <c r="O6" s="2"/>
    </row>
    <row r="7" spans="1:15" ht="12.75" customHeight="1">
      <c r="A7" s="1" t="s">
        <v>21</v>
      </c>
      <c r="B7" s="1" t="s">
        <v>22</v>
      </c>
      <c r="C7" s="4">
        <v>44959</v>
      </c>
      <c r="D7" s="1" t="s">
        <v>23</v>
      </c>
      <c r="E7" s="33" t="s">
        <v>135</v>
      </c>
      <c r="F7" s="1">
        <f t="shared" si="0"/>
        <v>32</v>
      </c>
      <c r="G7" s="1">
        <v>0</v>
      </c>
      <c r="H7" s="1">
        <v>32</v>
      </c>
      <c r="I7" s="3">
        <v>0</v>
      </c>
      <c r="J7" s="1" t="s">
        <v>24</v>
      </c>
      <c r="K7" s="1"/>
      <c r="L7" s="25"/>
      <c r="M7" s="26"/>
      <c r="N7" s="26"/>
      <c r="O7" s="2"/>
    </row>
    <row r="8" spans="1:15" ht="12.75" customHeight="1">
      <c r="A8" s="1" t="s">
        <v>25</v>
      </c>
      <c r="B8" s="1" t="s">
        <v>26</v>
      </c>
      <c r="C8" s="4">
        <v>44959</v>
      </c>
      <c r="D8" s="1" t="s">
        <v>15</v>
      </c>
      <c r="E8" s="1" t="s">
        <v>136</v>
      </c>
      <c r="F8" s="1">
        <f t="shared" si="0"/>
        <v>-224.6</v>
      </c>
      <c r="G8" s="1">
        <v>-37.43</v>
      </c>
      <c r="H8" s="1">
        <v>-187.17</v>
      </c>
      <c r="I8" s="3">
        <v>0.2</v>
      </c>
      <c r="J8" s="1" t="s">
        <v>27</v>
      </c>
      <c r="K8" s="1"/>
      <c r="L8" s="25"/>
      <c r="M8" s="26"/>
      <c r="N8" s="26"/>
      <c r="O8" s="2"/>
    </row>
    <row r="9" spans="1:15" ht="12.75" customHeight="1">
      <c r="A9" s="1" t="s">
        <v>28</v>
      </c>
      <c r="B9" s="1" t="s">
        <v>29</v>
      </c>
      <c r="C9" s="4">
        <v>44959</v>
      </c>
      <c r="D9" s="1" t="s">
        <v>15</v>
      </c>
      <c r="E9" s="1" t="s">
        <v>195</v>
      </c>
      <c r="F9" s="1">
        <f t="shared" si="0"/>
        <v>-2.4</v>
      </c>
      <c r="G9" s="1">
        <v>0</v>
      </c>
      <c r="H9" s="1">
        <v>-2.4</v>
      </c>
      <c r="I9" s="3">
        <v>0</v>
      </c>
      <c r="J9" s="1" t="s">
        <v>24</v>
      </c>
      <c r="K9" s="1"/>
      <c r="L9" s="25"/>
      <c r="M9" s="26"/>
      <c r="N9" s="26"/>
      <c r="O9" s="2"/>
    </row>
    <row r="10" spans="1:15" ht="12.75" customHeight="1">
      <c r="A10" s="1" t="s">
        <v>30</v>
      </c>
      <c r="B10" s="1" t="s">
        <v>31</v>
      </c>
      <c r="C10" s="4">
        <v>44959</v>
      </c>
      <c r="D10" s="1" t="s">
        <v>15</v>
      </c>
      <c r="E10" s="1" t="s">
        <v>196</v>
      </c>
      <c r="F10" s="1">
        <f t="shared" si="0"/>
        <v>-29.5</v>
      </c>
      <c r="G10" s="1">
        <v>0</v>
      </c>
      <c r="H10" s="1">
        <v>-29.5</v>
      </c>
      <c r="I10" s="3">
        <v>0</v>
      </c>
      <c r="J10" s="1" t="s">
        <v>24</v>
      </c>
      <c r="K10" s="1"/>
      <c r="M10" s="26"/>
      <c r="N10" s="26"/>
      <c r="O10" s="2"/>
    </row>
    <row r="11" spans="1:15" ht="12.75" customHeight="1">
      <c r="A11" s="1" t="s">
        <v>30</v>
      </c>
      <c r="B11" s="1" t="s">
        <v>31</v>
      </c>
      <c r="C11" s="4">
        <v>44959</v>
      </c>
      <c r="D11" s="1" t="s">
        <v>15</v>
      </c>
      <c r="E11" s="1" t="s">
        <v>197</v>
      </c>
      <c r="F11" s="1">
        <f t="shared" si="0"/>
        <v>-4.8</v>
      </c>
      <c r="G11" s="1">
        <v>-0.8</v>
      </c>
      <c r="H11" s="1">
        <v>-4</v>
      </c>
      <c r="I11" s="3">
        <v>0.2</v>
      </c>
      <c r="J11" s="1" t="s">
        <v>27</v>
      </c>
      <c r="K11" s="1"/>
      <c r="L11" s="25"/>
      <c r="M11" s="26"/>
      <c r="N11" s="26"/>
      <c r="O11" s="2"/>
    </row>
    <row r="12" spans="1:15" ht="12.75" customHeight="1">
      <c r="A12" s="1" t="s">
        <v>32</v>
      </c>
      <c r="B12" s="1" t="s">
        <v>33</v>
      </c>
      <c r="C12" s="4">
        <v>44959</v>
      </c>
      <c r="D12" s="1" t="s">
        <v>15</v>
      </c>
      <c r="E12" s="1" t="s">
        <v>137</v>
      </c>
      <c r="F12" s="1">
        <f t="shared" si="0"/>
        <v>-65</v>
      </c>
      <c r="G12" s="1">
        <v>-10.83</v>
      </c>
      <c r="H12" s="1">
        <v>-54.17</v>
      </c>
      <c r="I12" s="3">
        <v>0.2</v>
      </c>
      <c r="J12" s="1" t="s">
        <v>27</v>
      </c>
      <c r="K12" s="1"/>
      <c r="L12" s="25" t="s">
        <v>181</v>
      </c>
      <c r="M12" s="26" t="s">
        <v>182</v>
      </c>
      <c r="N12" s="26" t="s">
        <v>183</v>
      </c>
      <c r="O12" s="2"/>
    </row>
    <row r="13" spans="1:15" ht="12.75" customHeight="1">
      <c r="A13" s="1" t="s">
        <v>34</v>
      </c>
      <c r="B13" s="1" t="s">
        <v>35</v>
      </c>
      <c r="C13" s="4">
        <v>44959</v>
      </c>
      <c r="D13" s="1" t="s">
        <v>15</v>
      </c>
      <c r="E13" s="1" t="s">
        <v>138</v>
      </c>
      <c r="F13" s="1">
        <f t="shared" si="0"/>
        <v>-104</v>
      </c>
      <c r="G13" s="1">
        <v>-17.33</v>
      </c>
      <c r="H13" s="1">
        <v>-86.67</v>
      </c>
      <c r="I13" s="3">
        <v>0.2</v>
      </c>
      <c r="J13" s="1" t="s">
        <v>27</v>
      </c>
      <c r="K13" s="1"/>
      <c r="L13" s="25" t="s">
        <v>181</v>
      </c>
      <c r="M13" s="26" t="s">
        <v>182</v>
      </c>
      <c r="N13" s="26" t="s">
        <v>183</v>
      </c>
      <c r="O13" s="2"/>
    </row>
    <row r="14" spans="1:15" ht="12.75" customHeight="1">
      <c r="A14" s="1" t="s">
        <v>36</v>
      </c>
      <c r="B14" s="1" t="s">
        <v>37</v>
      </c>
      <c r="C14" s="4">
        <v>44959</v>
      </c>
      <c r="D14" s="1" t="s">
        <v>15</v>
      </c>
      <c r="E14" s="1" t="s">
        <v>139</v>
      </c>
      <c r="F14" s="1">
        <f t="shared" si="0"/>
        <v>-648</v>
      </c>
      <c r="G14" s="1">
        <v>-108</v>
      </c>
      <c r="H14" s="1">
        <v>-540</v>
      </c>
      <c r="I14" s="3">
        <v>0.2</v>
      </c>
      <c r="J14" s="1" t="s">
        <v>27</v>
      </c>
      <c r="K14" s="1"/>
      <c r="L14" s="25" t="s">
        <v>181</v>
      </c>
      <c r="M14" s="26" t="s">
        <v>182</v>
      </c>
      <c r="N14" s="26" t="s">
        <v>183</v>
      </c>
      <c r="O14" s="2"/>
    </row>
    <row r="15" spans="1:15" ht="12.75" customHeight="1">
      <c r="A15" s="1" t="s">
        <v>34</v>
      </c>
      <c r="B15" s="1" t="s">
        <v>35</v>
      </c>
      <c r="C15" s="4">
        <v>44959</v>
      </c>
      <c r="D15" s="1" t="s">
        <v>15</v>
      </c>
      <c r="E15" s="1" t="s">
        <v>140</v>
      </c>
      <c r="F15" s="1">
        <f t="shared" si="0"/>
        <v>-195</v>
      </c>
      <c r="G15" s="1">
        <v>-32.5</v>
      </c>
      <c r="H15" s="1">
        <v>-162.5</v>
      </c>
      <c r="I15" s="3">
        <v>0.2</v>
      </c>
      <c r="J15" s="1" t="s">
        <v>27</v>
      </c>
      <c r="K15" s="1"/>
      <c r="L15" s="25" t="s">
        <v>181</v>
      </c>
      <c r="M15" s="26" t="s">
        <v>182</v>
      </c>
      <c r="N15" s="26" t="s">
        <v>183</v>
      </c>
      <c r="O15" s="2"/>
    </row>
    <row r="16" spans="1:15" ht="12.75" customHeight="1">
      <c r="A16" s="1" t="s">
        <v>38</v>
      </c>
      <c r="B16" s="1" t="s">
        <v>39</v>
      </c>
      <c r="C16" s="4">
        <v>44959</v>
      </c>
      <c r="D16" s="1" t="s">
        <v>15</v>
      </c>
      <c r="E16" s="1" t="s">
        <v>141</v>
      </c>
      <c r="F16" s="1">
        <f t="shared" si="0"/>
        <v>-26.88</v>
      </c>
      <c r="G16" s="1">
        <v>-4.48</v>
      </c>
      <c r="H16" s="1">
        <v>-22.4</v>
      </c>
      <c r="I16" s="3">
        <v>0.2</v>
      </c>
      <c r="J16" s="1" t="s">
        <v>27</v>
      </c>
      <c r="K16" s="1"/>
      <c r="O16" s="2"/>
    </row>
    <row r="17" spans="1:15" ht="12.75" customHeight="1">
      <c r="A17" s="1" t="s">
        <v>40</v>
      </c>
      <c r="B17" s="1" t="s">
        <v>41</v>
      </c>
      <c r="C17" s="4">
        <v>44959</v>
      </c>
      <c r="D17" s="1" t="s">
        <v>15</v>
      </c>
      <c r="E17" s="1" t="s">
        <v>142</v>
      </c>
      <c r="F17" s="1">
        <f t="shared" si="0"/>
        <v>-13</v>
      </c>
      <c r="G17" s="1">
        <v>-2.17</v>
      </c>
      <c r="H17" s="1">
        <v>-10.83</v>
      </c>
      <c r="I17" s="3">
        <v>0.2</v>
      </c>
      <c r="J17" s="1" t="s">
        <v>27</v>
      </c>
      <c r="K17" s="1"/>
      <c r="O17" s="2"/>
    </row>
    <row r="18" spans="1:15" ht="12.75" customHeight="1">
      <c r="A18" s="1" t="s">
        <v>40</v>
      </c>
      <c r="B18" s="1" t="s">
        <v>41</v>
      </c>
      <c r="C18" s="4">
        <v>44959</v>
      </c>
      <c r="D18" s="1" t="s">
        <v>15</v>
      </c>
      <c r="E18" s="1" t="s">
        <v>143</v>
      </c>
      <c r="F18" s="1">
        <f t="shared" si="0"/>
        <v>-3.49</v>
      </c>
      <c r="G18" s="1">
        <v>-0.58</v>
      </c>
      <c r="H18" s="1">
        <v>-2.91</v>
      </c>
      <c r="I18" s="3">
        <v>0.2</v>
      </c>
      <c r="J18" s="1" t="s">
        <v>27</v>
      </c>
      <c r="K18" s="1"/>
      <c r="O18" s="2"/>
    </row>
    <row r="19" spans="1:15" ht="12.75" customHeight="1">
      <c r="A19" s="1" t="s">
        <v>42</v>
      </c>
      <c r="B19" s="1" t="s">
        <v>43</v>
      </c>
      <c r="C19" s="4">
        <v>44959</v>
      </c>
      <c r="D19" s="1" t="s">
        <v>15</v>
      </c>
      <c r="E19" s="1" t="s">
        <v>144</v>
      </c>
      <c r="F19" s="1">
        <f t="shared" si="0"/>
        <v>-25</v>
      </c>
      <c r="G19" s="1">
        <v>0</v>
      </c>
      <c r="H19" s="1">
        <v>-25</v>
      </c>
      <c r="I19" s="3">
        <v>0</v>
      </c>
      <c r="J19" s="1" t="s">
        <v>24</v>
      </c>
      <c r="K19" s="1"/>
      <c r="L19" s="25" t="s">
        <v>181</v>
      </c>
      <c r="M19" s="26" t="s">
        <v>182</v>
      </c>
      <c r="N19" s="26" t="s">
        <v>184</v>
      </c>
      <c r="O19" s="2"/>
    </row>
    <row r="20" spans="1:15" ht="12.75" customHeight="1">
      <c r="A20" s="1" t="s">
        <v>44</v>
      </c>
      <c r="B20" s="1" t="s">
        <v>45</v>
      </c>
      <c r="C20" s="4">
        <v>44959</v>
      </c>
      <c r="D20" s="1" t="s">
        <v>15</v>
      </c>
      <c r="E20" s="1" t="s">
        <v>145</v>
      </c>
      <c r="F20" s="1">
        <f t="shared" si="0"/>
        <v>-112.5</v>
      </c>
      <c r="G20" s="1">
        <v>0</v>
      </c>
      <c r="H20" s="1">
        <v>-112.5</v>
      </c>
      <c r="I20" s="3">
        <v>0</v>
      </c>
      <c r="J20" s="1" t="s">
        <v>24</v>
      </c>
      <c r="K20" s="1"/>
      <c r="L20" s="25" t="s">
        <v>181</v>
      </c>
      <c r="M20" s="26" t="s">
        <v>182</v>
      </c>
      <c r="N20" s="26" t="s">
        <v>184</v>
      </c>
      <c r="O20" s="2"/>
    </row>
    <row r="21" spans="1:15" ht="12.75" customHeight="1">
      <c r="A21" s="1" t="s">
        <v>44</v>
      </c>
      <c r="B21" s="1" t="s">
        <v>45</v>
      </c>
      <c r="C21" s="4">
        <v>44959</v>
      </c>
      <c r="D21" s="1" t="s">
        <v>15</v>
      </c>
      <c r="E21" s="1" t="s">
        <v>146</v>
      </c>
      <c r="F21" s="1">
        <f t="shared" si="0"/>
        <v>-62.5</v>
      </c>
      <c r="G21" s="1">
        <v>0</v>
      </c>
      <c r="H21" s="1">
        <v>-62.5</v>
      </c>
      <c r="I21" s="3">
        <v>0</v>
      </c>
      <c r="J21" s="1" t="s">
        <v>24</v>
      </c>
      <c r="K21" s="1"/>
      <c r="L21" s="25" t="s">
        <v>181</v>
      </c>
      <c r="M21" s="26" t="s">
        <v>182</v>
      </c>
      <c r="N21" s="26" t="s">
        <v>184</v>
      </c>
      <c r="O21" s="2"/>
    </row>
    <row r="22" spans="1:15" ht="12.75" customHeight="1">
      <c r="A22" s="1" t="s">
        <v>46</v>
      </c>
      <c r="B22" s="1" t="s">
        <v>47</v>
      </c>
      <c r="C22" s="4">
        <v>44959</v>
      </c>
      <c r="D22" s="1" t="s">
        <v>15</v>
      </c>
      <c r="E22" s="1" t="s">
        <v>147</v>
      </c>
      <c r="F22" s="1">
        <f t="shared" si="0"/>
        <v>-106.25</v>
      </c>
      <c r="G22" s="1">
        <v>0</v>
      </c>
      <c r="H22" s="1">
        <v>-106.25</v>
      </c>
      <c r="I22" s="3">
        <v>0</v>
      </c>
      <c r="J22" s="1" t="s">
        <v>24</v>
      </c>
      <c r="K22" s="1"/>
      <c r="L22" s="25" t="s">
        <v>181</v>
      </c>
      <c r="M22" s="26" t="s">
        <v>182</v>
      </c>
      <c r="N22" s="26" t="s">
        <v>184</v>
      </c>
      <c r="O22" s="2"/>
    </row>
    <row r="23" spans="1:15" ht="12.75" customHeight="1">
      <c r="A23" s="1" t="s">
        <v>48</v>
      </c>
      <c r="B23" s="1" t="s">
        <v>49</v>
      </c>
      <c r="C23" s="4">
        <v>44959</v>
      </c>
      <c r="D23" s="1" t="s">
        <v>15</v>
      </c>
      <c r="E23" s="1" t="s">
        <v>148</v>
      </c>
      <c r="F23" s="1">
        <f t="shared" si="0"/>
        <v>-31.25</v>
      </c>
      <c r="G23" s="1">
        <v>0</v>
      </c>
      <c r="H23" s="1">
        <v>-31.25</v>
      </c>
      <c r="I23" s="3">
        <v>0</v>
      </c>
      <c r="J23" s="1" t="s">
        <v>24</v>
      </c>
      <c r="K23" s="1"/>
      <c r="L23" s="25" t="s">
        <v>181</v>
      </c>
      <c r="M23" s="26" t="s">
        <v>182</v>
      </c>
      <c r="N23" s="26" t="s">
        <v>184</v>
      </c>
      <c r="O23" s="2"/>
    </row>
    <row r="24" spans="1:15" ht="12.75" customHeight="1">
      <c r="A24" s="1" t="s">
        <v>36</v>
      </c>
      <c r="B24" s="1" t="s">
        <v>37</v>
      </c>
      <c r="C24" s="4">
        <v>44959</v>
      </c>
      <c r="D24" s="1" t="s">
        <v>15</v>
      </c>
      <c r="E24" s="1" t="s">
        <v>149</v>
      </c>
      <c r="F24" s="1">
        <f t="shared" si="0"/>
        <v>-143.75</v>
      </c>
      <c r="G24" s="1">
        <v>0</v>
      </c>
      <c r="H24" s="1">
        <v>-143.75</v>
      </c>
      <c r="I24" s="3">
        <v>0</v>
      </c>
      <c r="J24" s="1" t="s">
        <v>24</v>
      </c>
      <c r="K24" s="1"/>
      <c r="L24" s="25" t="s">
        <v>181</v>
      </c>
      <c r="M24" s="26" t="s">
        <v>182</v>
      </c>
      <c r="N24" s="26" t="s">
        <v>184</v>
      </c>
      <c r="O24" s="2"/>
    </row>
    <row r="25" spans="1:15" ht="12.75" customHeight="1">
      <c r="A25" s="1" t="s">
        <v>50</v>
      </c>
      <c r="B25" s="1" t="s">
        <v>51</v>
      </c>
      <c r="C25" s="4">
        <v>44959</v>
      </c>
      <c r="D25" s="1" t="s">
        <v>15</v>
      </c>
      <c r="E25" s="1" t="s">
        <v>150</v>
      </c>
      <c r="F25" s="1">
        <f t="shared" si="0"/>
        <v>-31.25</v>
      </c>
      <c r="G25" s="1">
        <v>0</v>
      </c>
      <c r="H25" s="1">
        <v>-31.25</v>
      </c>
      <c r="I25" s="3">
        <v>0</v>
      </c>
      <c r="J25" s="1" t="s">
        <v>24</v>
      </c>
      <c r="K25" s="1"/>
      <c r="L25" s="25" t="s">
        <v>181</v>
      </c>
      <c r="M25" s="26" t="s">
        <v>182</v>
      </c>
      <c r="N25" s="26" t="s">
        <v>184</v>
      </c>
      <c r="O25" s="2"/>
    </row>
    <row r="26" spans="1:15" ht="12.75" customHeight="1">
      <c r="A26" s="1" t="s">
        <v>52</v>
      </c>
      <c r="B26" s="1" t="s">
        <v>53</v>
      </c>
      <c r="C26" s="4">
        <v>44959</v>
      </c>
      <c r="D26" s="1" t="s">
        <v>15</v>
      </c>
      <c r="E26" s="1" t="s">
        <v>151</v>
      </c>
      <c r="F26" s="1">
        <f t="shared" si="0"/>
        <v>-12.5</v>
      </c>
      <c r="G26" s="1">
        <v>0</v>
      </c>
      <c r="H26" s="1">
        <v>-12.5</v>
      </c>
      <c r="I26" s="3">
        <v>0</v>
      </c>
      <c r="J26" s="1" t="s">
        <v>24</v>
      </c>
      <c r="K26" s="1"/>
      <c r="L26" s="25" t="s">
        <v>181</v>
      </c>
      <c r="M26" s="26" t="s">
        <v>182</v>
      </c>
      <c r="N26" s="26" t="s">
        <v>184</v>
      </c>
      <c r="O26" s="2"/>
    </row>
    <row r="27" spans="1:15" ht="12.75" customHeight="1">
      <c r="A27" s="1" t="s">
        <v>54</v>
      </c>
      <c r="B27" s="1" t="s">
        <v>55</v>
      </c>
      <c r="C27" s="4">
        <v>44959</v>
      </c>
      <c r="D27" s="1" t="s">
        <v>15</v>
      </c>
      <c r="E27" s="1" t="s">
        <v>152</v>
      </c>
      <c r="F27" s="1">
        <f t="shared" si="0"/>
        <v>-40</v>
      </c>
      <c r="G27" s="1">
        <v>0</v>
      </c>
      <c r="H27" s="1">
        <v>-40</v>
      </c>
      <c r="I27" s="3">
        <v>0</v>
      </c>
      <c r="J27" s="1" t="s">
        <v>24</v>
      </c>
      <c r="K27" s="1"/>
      <c r="L27" s="25" t="s">
        <v>181</v>
      </c>
      <c r="M27" s="26" t="s">
        <v>182</v>
      </c>
      <c r="N27" s="26" t="s">
        <v>184</v>
      </c>
      <c r="O27" s="2"/>
    </row>
    <row r="28" spans="1:15" ht="12.75" customHeight="1">
      <c r="A28" s="1" t="s">
        <v>50</v>
      </c>
      <c r="B28" s="1" t="s">
        <v>51</v>
      </c>
      <c r="C28" s="4">
        <v>44959</v>
      </c>
      <c r="D28" s="1" t="s">
        <v>15</v>
      </c>
      <c r="E28" s="1" t="s">
        <v>153</v>
      </c>
      <c r="F28" s="1">
        <f t="shared" si="0"/>
        <v>-9.98</v>
      </c>
      <c r="G28" s="1">
        <v>0</v>
      </c>
      <c r="H28" s="1">
        <v>-9.98</v>
      </c>
      <c r="I28" s="3">
        <v>0</v>
      </c>
      <c r="J28" s="1" t="s">
        <v>24</v>
      </c>
      <c r="K28" s="1"/>
      <c r="L28" s="25" t="s">
        <v>181</v>
      </c>
      <c r="M28" s="26" t="s">
        <v>182</v>
      </c>
      <c r="N28" s="26" t="s">
        <v>184</v>
      </c>
      <c r="O28" s="2"/>
    </row>
    <row r="29" spans="1:15" ht="12.75" customHeight="1">
      <c r="A29" s="1" t="s">
        <v>52</v>
      </c>
      <c r="B29" s="1" t="s">
        <v>53</v>
      </c>
      <c r="C29" s="4">
        <v>44959</v>
      </c>
      <c r="D29" s="1" t="s">
        <v>15</v>
      </c>
      <c r="E29" s="1" t="s">
        <v>154</v>
      </c>
      <c r="F29" s="1">
        <f t="shared" si="0"/>
        <v>-9.98</v>
      </c>
      <c r="G29" s="1">
        <v>-1.66</v>
      </c>
      <c r="H29" s="1">
        <v>-8.32</v>
      </c>
      <c r="I29" s="3">
        <v>0.2</v>
      </c>
      <c r="J29" s="1" t="s">
        <v>27</v>
      </c>
      <c r="K29" s="1"/>
      <c r="L29" s="25" t="s">
        <v>181</v>
      </c>
      <c r="M29" s="26" t="s">
        <v>182</v>
      </c>
      <c r="N29" s="26" t="s">
        <v>184</v>
      </c>
      <c r="O29" s="2"/>
    </row>
    <row r="30" spans="1:15" ht="12.75" customHeight="1">
      <c r="A30" s="1" t="s">
        <v>44</v>
      </c>
      <c r="B30" s="1" t="s">
        <v>45</v>
      </c>
      <c r="C30" s="4">
        <v>44959</v>
      </c>
      <c r="D30" s="1" t="s">
        <v>15</v>
      </c>
      <c r="E30" s="1" t="s">
        <v>155</v>
      </c>
      <c r="F30" s="1">
        <f t="shared" si="0"/>
        <v>-32.879999999999995</v>
      </c>
      <c r="G30" s="1">
        <v>-5.48</v>
      </c>
      <c r="H30" s="1">
        <v>-27.4</v>
      </c>
      <c r="I30" s="3">
        <v>0.2</v>
      </c>
      <c r="J30" s="1" t="s">
        <v>27</v>
      </c>
      <c r="K30" s="1"/>
      <c r="L30" s="25" t="s">
        <v>181</v>
      </c>
      <c r="M30" s="26" t="s">
        <v>182</v>
      </c>
      <c r="N30" s="26" t="s">
        <v>184</v>
      </c>
      <c r="O30" s="2"/>
    </row>
    <row r="31" spans="1:15" ht="12.75" customHeight="1">
      <c r="A31" s="1" t="s">
        <v>44</v>
      </c>
      <c r="B31" s="1" t="s">
        <v>45</v>
      </c>
      <c r="C31" s="4">
        <v>44959</v>
      </c>
      <c r="D31" s="1" t="s">
        <v>15</v>
      </c>
      <c r="E31" s="1" t="s">
        <v>156</v>
      </c>
      <c r="F31" s="1">
        <f t="shared" si="0"/>
        <v>-45.6</v>
      </c>
      <c r="G31" s="1">
        <v>-7.6</v>
      </c>
      <c r="H31" s="1">
        <v>-38</v>
      </c>
      <c r="I31" s="3">
        <v>0.2</v>
      </c>
      <c r="J31" s="1" t="s">
        <v>27</v>
      </c>
      <c r="K31" s="1"/>
      <c r="L31" s="25" t="s">
        <v>181</v>
      </c>
      <c r="M31" s="26" t="s">
        <v>182</v>
      </c>
      <c r="N31" s="26" t="s">
        <v>184</v>
      </c>
      <c r="O31" s="2"/>
    </row>
    <row r="32" spans="1:15" ht="12.75" customHeight="1">
      <c r="A32" s="1" t="s">
        <v>56</v>
      </c>
      <c r="B32" s="1" t="s">
        <v>57</v>
      </c>
      <c r="C32" s="4">
        <v>44963</v>
      </c>
      <c r="D32" s="1" t="s">
        <v>23</v>
      </c>
      <c r="E32" s="33" t="s">
        <v>157</v>
      </c>
      <c r="F32" s="1">
        <f t="shared" si="0"/>
        <v>778.8</v>
      </c>
      <c r="G32" s="1">
        <v>129.8</v>
      </c>
      <c r="H32" s="1">
        <v>649</v>
      </c>
      <c r="I32" s="3">
        <v>0.2</v>
      </c>
      <c r="J32" s="1" t="s">
        <v>58</v>
      </c>
      <c r="K32" s="1"/>
      <c r="O32" s="2"/>
    </row>
    <row r="33" spans="1:15" ht="12.75" customHeight="1">
      <c r="A33" s="1" t="s">
        <v>56</v>
      </c>
      <c r="B33" s="1" t="s">
        <v>57</v>
      </c>
      <c r="C33" s="4">
        <v>44963</v>
      </c>
      <c r="D33" s="1" t="s">
        <v>23</v>
      </c>
      <c r="E33" s="33" t="s">
        <v>158</v>
      </c>
      <c r="F33" s="1">
        <f t="shared" si="0"/>
        <v>106.8</v>
      </c>
      <c r="G33" s="1">
        <v>17.8</v>
      </c>
      <c r="H33" s="1">
        <v>89</v>
      </c>
      <c r="I33" s="3">
        <v>0.2</v>
      </c>
      <c r="J33" s="1" t="s">
        <v>58</v>
      </c>
      <c r="K33" s="1"/>
      <c r="L33" s="25"/>
      <c r="M33" s="26"/>
      <c r="N33" s="26"/>
      <c r="O33" s="2"/>
    </row>
    <row r="34" spans="1:15" ht="12.75" customHeight="1">
      <c r="A34" s="1" t="s">
        <v>56</v>
      </c>
      <c r="B34" s="1" t="s">
        <v>57</v>
      </c>
      <c r="C34" s="4">
        <v>44963</v>
      </c>
      <c r="D34" s="1" t="s">
        <v>23</v>
      </c>
      <c r="E34" s="33" t="s">
        <v>159</v>
      </c>
      <c r="F34" s="1">
        <f t="shared" si="0"/>
        <v>48</v>
      </c>
      <c r="G34" s="1">
        <v>8</v>
      </c>
      <c r="H34" s="1">
        <v>40</v>
      </c>
      <c r="I34" s="3">
        <v>0.2</v>
      </c>
      <c r="J34" s="1" t="s">
        <v>58</v>
      </c>
      <c r="K34" s="1"/>
      <c r="O34" s="2"/>
    </row>
    <row r="35" spans="1:15" ht="12.75" customHeight="1">
      <c r="A35" s="1" t="s">
        <v>56</v>
      </c>
      <c r="B35" s="1" t="s">
        <v>57</v>
      </c>
      <c r="C35" s="4">
        <v>44963</v>
      </c>
      <c r="D35" s="1" t="s">
        <v>23</v>
      </c>
      <c r="E35" s="33" t="s">
        <v>160</v>
      </c>
      <c r="F35" s="1">
        <f t="shared" si="0"/>
        <v>37.5</v>
      </c>
      <c r="G35" s="1">
        <v>0</v>
      </c>
      <c r="H35" s="1">
        <v>37.5</v>
      </c>
      <c r="I35" s="3">
        <v>0</v>
      </c>
      <c r="J35" s="1" t="s">
        <v>24</v>
      </c>
      <c r="K35" s="1"/>
      <c r="O35" s="2"/>
    </row>
    <row r="36" spans="1:15" ht="12.75" customHeight="1">
      <c r="A36" s="1" t="s">
        <v>56</v>
      </c>
      <c r="B36" s="1" t="s">
        <v>57</v>
      </c>
      <c r="C36" s="4">
        <v>44963</v>
      </c>
      <c r="D36" s="1" t="s">
        <v>23</v>
      </c>
      <c r="E36" s="33" t="s">
        <v>161</v>
      </c>
      <c r="F36" s="1">
        <f t="shared" si="0"/>
        <v>233.06</v>
      </c>
      <c r="G36" s="1">
        <v>38.84</v>
      </c>
      <c r="H36" s="1">
        <v>194.22</v>
      </c>
      <c r="I36" s="3">
        <v>0.2</v>
      </c>
      <c r="J36" s="1" t="s">
        <v>58</v>
      </c>
      <c r="K36" s="1"/>
      <c r="O36" s="2"/>
    </row>
    <row r="37" spans="1:15" ht="12.75" customHeight="1">
      <c r="A37" s="1" t="s">
        <v>28</v>
      </c>
      <c r="B37" s="1" t="s">
        <v>29</v>
      </c>
      <c r="C37" s="4">
        <v>44965</v>
      </c>
      <c r="D37" s="1" t="s">
        <v>15</v>
      </c>
      <c r="E37" s="1" t="s">
        <v>162</v>
      </c>
      <c r="F37" s="1">
        <f aca="true" t="shared" si="1" ref="F37:F72">H37+G37</f>
        <v>-7.2</v>
      </c>
      <c r="G37" s="1">
        <v>-1.2</v>
      </c>
      <c r="H37" s="1">
        <v>-6</v>
      </c>
      <c r="I37" s="3">
        <v>0.2</v>
      </c>
      <c r="J37" s="1" t="s">
        <v>27</v>
      </c>
      <c r="K37" s="1"/>
      <c r="O37" s="2"/>
    </row>
    <row r="38" spans="1:15" ht="12.75" customHeight="1">
      <c r="A38" s="1" t="s">
        <v>38</v>
      </c>
      <c r="B38" s="1" t="s">
        <v>39</v>
      </c>
      <c r="C38" s="4">
        <v>44965</v>
      </c>
      <c r="D38" s="1" t="s">
        <v>15</v>
      </c>
      <c r="E38" s="1" t="s">
        <v>163</v>
      </c>
      <c r="F38" s="1">
        <f t="shared" si="1"/>
        <v>-1.44</v>
      </c>
      <c r="G38" s="1">
        <v>-0.24</v>
      </c>
      <c r="H38" s="1">
        <v>-1.2</v>
      </c>
      <c r="I38" s="3">
        <v>0.2</v>
      </c>
      <c r="J38" s="1" t="s">
        <v>27</v>
      </c>
      <c r="K38" s="1"/>
      <c r="O38" s="2"/>
    </row>
    <row r="39" spans="1:15" ht="12.75" customHeight="1">
      <c r="A39" s="1" t="s">
        <v>38</v>
      </c>
      <c r="B39" s="1" t="s">
        <v>39</v>
      </c>
      <c r="C39" s="4">
        <v>44965</v>
      </c>
      <c r="D39" s="1" t="s">
        <v>15</v>
      </c>
      <c r="E39" s="1" t="s">
        <v>164</v>
      </c>
      <c r="F39" s="1">
        <f t="shared" si="1"/>
        <v>-0.62</v>
      </c>
      <c r="G39" s="1">
        <v>-0.1</v>
      </c>
      <c r="H39" s="1">
        <v>-0.52</v>
      </c>
      <c r="I39" s="3">
        <v>0.2</v>
      </c>
      <c r="J39" s="1" t="s">
        <v>27</v>
      </c>
      <c r="K39" s="1"/>
      <c r="O39" s="2"/>
    </row>
    <row r="40" spans="1:15" ht="12.75" customHeight="1">
      <c r="A40" s="1" t="s">
        <v>59</v>
      </c>
      <c r="B40" s="1" t="s">
        <v>60</v>
      </c>
      <c r="C40" s="4">
        <v>44967</v>
      </c>
      <c r="D40" s="1" t="s">
        <v>23</v>
      </c>
      <c r="E40" s="33" t="s">
        <v>165</v>
      </c>
      <c r="F40" s="1">
        <f t="shared" si="1"/>
        <v>50</v>
      </c>
      <c r="G40" s="1">
        <v>8.33</v>
      </c>
      <c r="H40" s="1">
        <v>41.67</v>
      </c>
      <c r="I40" s="3">
        <v>0.2</v>
      </c>
      <c r="J40" s="1" t="s">
        <v>58</v>
      </c>
      <c r="K40" s="1"/>
      <c r="O40" s="2"/>
    </row>
    <row r="41" spans="1:15" ht="12.75" customHeight="1">
      <c r="A41" s="1" t="s">
        <v>61</v>
      </c>
      <c r="B41" s="1" t="s">
        <v>62</v>
      </c>
      <c r="C41" s="4">
        <v>44967</v>
      </c>
      <c r="D41" s="1" t="s">
        <v>15</v>
      </c>
      <c r="E41" s="38" t="s">
        <v>166</v>
      </c>
      <c r="F41" s="1">
        <f t="shared" si="1"/>
        <v>-420</v>
      </c>
      <c r="G41" s="1">
        <v>-70</v>
      </c>
      <c r="H41" s="1">
        <v>-350</v>
      </c>
      <c r="I41" s="3">
        <v>0.2</v>
      </c>
      <c r="J41" s="1" t="s">
        <v>27</v>
      </c>
      <c r="K41" s="1"/>
      <c r="L41" s="25" t="s">
        <v>181</v>
      </c>
      <c r="M41" s="26" t="s">
        <v>182</v>
      </c>
      <c r="N41" t="s">
        <v>189</v>
      </c>
      <c r="O41" s="2"/>
    </row>
    <row r="42" spans="1:15" ht="12.75" customHeight="1">
      <c r="A42" s="1" t="s">
        <v>61</v>
      </c>
      <c r="B42" s="1" t="s">
        <v>62</v>
      </c>
      <c r="C42" s="4">
        <v>44967</v>
      </c>
      <c r="D42" s="1" t="s">
        <v>15</v>
      </c>
      <c r="E42" s="38" t="s">
        <v>167</v>
      </c>
      <c r="F42" s="1">
        <f t="shared" si="1"/>
        <v>-60</v>
      </c>
      <c r="G42" s="1">
        <v>-10</v>
      </c>
      <c r="H42" s="1">
        <v>-50</v>
      </c>
      <c r="I42" s="3">
        <v>0.2</v>
      </c>
      <c r="J42" s="1" t="s">
        <v>27</v>
      </c>
      <c r="K42" s="1"/>
      <c r="L42" s="25" t="s">
        <v>181</v>
      </c>
      <c r="M42" s="26" t="s">
        <v>182</v>
      </c>
      <c r="N42" t="s">
        <v>189</v>
      </c>
      <c r="O42" s="2"/>
    </row>
    <row r="43" spans="1:15" ht="12.75" customHeight="1">
      <c r="A43" s="1" t="s">
        <v>61</v>
      </c>
      <c r="B43" s="1" t="s">
        <v>62</v>
      </c>
      <c r="C43" s="4">
        <v>44967</v>
      </c>
      <c r="D43" s="1" t="s">
        <v>15</v>
      </c>
      <c r="E43" s="38" t="s">
        <v>168</v>
      </c>
      <c r="F43" s="1">
        <f t="shared" si="1"/>
        <v>-24</v>
      </c>
      <c r="G43" s="1">
        <v>-4</v>
      </c>
      <c r="H43" s="1">
        <v>-20</v>
      </c>
      <c r="I43" s="3">
        <v>0.2</v>
      </c>
      <c r="J43" s="1" t="s">
        <v>27</v>
      </c>
      <c r="K43" s="1"/>
      <c r="L43" s="25" t="s">
        <v>181</v>
      </c>
      <c r="M43" s="26" t="s">
        <v>182</v>
      </c>
      <c r="N43" t="s">
        <v>189</v>
      </c>
      <c r="O43" s="2"/>
    </row>
    <row r="44" spans="1:15" ht="12.75" customHeight="1">
      <c r="A44" s="1" t="s">
        <v>61</v>
      </c>
      <c r="B44" s="1" t="s">
        <v>62</v>
      </c>
      <c r="C44" s="4">
        <v>44967</v>
      </c>
      <c r="D44" s="1" t="s">
        <v>15</v>
      </c>
      <c r="E44" s="38" t="s">
        <v>169</v>
      </c>
      <c r="F44" s="1">
        <f t="shared" si="1"/>
        <v>-3</v>
      </c>
      <c r="G44" s="1">
        <v>0</v>
      </c>
      <c r="H44" s="1">
        <v>-3</v>
      </c>
      <c r="I44" s="3">
        <v>0</v>
      </c>
      <c r="J44" s="1" t="s">
        <v>24</v>
      </c>
      <c r="K44" s="1"/>
      <c r="L44" s="25" t="s">
        <v>181</v>
      </c>
      <c r="M44" s="26" t="s">
        <v>182</v>
      </c>
      <c r="N44" t="s">
        <v>189</v>
      </c>
      <c r="O44" s="2"/>
    </row>
    <row r="45" spans="1:15" ht="12.75" customHeight="1">
      <c r="A45" s="1" t="s">
        <v>61</v>
      </c>
      <c r="B45" s="1" t="s">
        <v>62</v>
      </c>
      <c r="C45" s="4">
        <v>44967</v>
      </c>
      <c r="D45" s="1" t="s">
        <v>15</v>
      </c>
      <c r="E45" s="38" t="s">
        <v>170</v>
      </c>
      <c r="F45" s="1">
        <f t="shared" si="1"/>
        <v>-45</v>
      </c>
      <c r="G45" s="1">
        <v>0</v>
      </c>
      <c r="H45" s="1">
        <v>-45</v>
      </c>
      <c r="I45" s="3">
        <v>0</v>
      </c>
      <c r="J45" s="1" t="s">
        <v>24</v>
      </c>
      <c r="K45" s="1"/>
      <c r="L45" s="25" t="s">
        <v>181</v>
      </c>
      <c r="M45" s="26" t="s">
        <v>182</v>
      </c>
      <c r="N45" t="s">
        <v>189</v>
      </c>
      <c r="O45" s="2"/>
    </row>
    <row r="46" spans="1:15" ht="12.75" customHeight="1">
      <c r="A46" s="1" t="s">
        <v>63</v>
      </c>
      <c r="B46" s="1" t="s">
        <v>64</v>
      </c>
      <c r="C46" s="4">
        <v>44967</v>
      </c>
      <c r="D46" s="1" t="s">
        <v>15</v>
      </c>
      <c r="E46" s="1" t="s">
        <v>65</v>
      </c>
      <c r="F46" s="1">
        <f t="shared" si="1"/>
        <v>-70.8</v>
      </c>
      <c r="G46" s="1">
        <v>-11.8</v>
      </c>
      <c r="H46" s="1">
        <v>-59</v>
      </c>
      <c r="I46" s="3">
        <v>0.2</v>
      </c>
      <c r="J46" s="1" t="s">
        <v>27</v>
      </c>
      <c r="K46" s="1"/>
      <c r="L46" s="25"/>
      <c r="M46" s="26"/>
      <c r="N46" s="26"/>
      <c r="O46" s="2"/>
    </row>
    <row r="47" spans="1:15" ht="12.75" customHeight="1">
      <c r="A47" s="1" t="s">
        <v>66</v>
      </c>
      <c r="B47" s="1" t="s">
        <v>67</v>
      </c>
      <c r="C47" s="4">
        <v>44972</v>
      </c>
      <c r="D47" s="1" t="s">
        <v>15</v>
      </c>
      <c r="E47" s="1" t="s">
        <v>171</v>
      </c>
      <c r="F47" s="1">
        <f t="shared" si="1"/>
        <v>-26.85</v>
      </c>
      <c r="G47" s="1">
        <v>-1.28</v>
      </c>
      <c r="H47" s="1">
        <v>-25.57</v>
      </c>
      <c r="I47" s="3">
        <v>0.05</v>
      </c>
      <c r="J47" s="1" t="s">
        <v>17</v>
      </c>
      <c r="K47" s="1"/>
      <c r="L47" s="25"/>
      <c r="M47" s="26"/>
      <c r="N47" s="26"/>
      <c r="O47" s="2"/>
    </row>
    <row r="48" spans="1:15" ht="12.75" customHeight="1">
      <c r="A48" s="1" t="s">
        <v>68</v>
      </c>
      <c r="B48" s="1" t="s">
        <v>69</v>
      </c>
      <c r="C48" s="4">
        <v>44972</v>
      </c>
      <c r="D48" s="1" t="s">
        <v>15</v>
      </c>
      <c r="E48" s="39" t="s">
        <v>198</v>
      </c>
      <c r="F48" s="1">
        <f t="shared" si="1"/>
        <v>-1500</v>
      </c>
      <c r="G48" s="1">
        <v>-250</v>
      </c>
      <c r="H48" s="1">
        <v>-1250</v>
      </c>
      <c r="I48" s="3">
        <v>0.2</v>
      </c>
      <c r="J48" s="1" t="s">
        <v>27</v>
      </c>
      <c r="K48" s="1"/>
      <c r="L48" s="25" t="s">
        <v>181</v>
      </c>
      <c r="M48" s="26" t="s">
        <v>69</v>
      </c>
      <c r="N48" s="26" t="s">
        <v>185</v>
      </c>
      <c r="O48" s="2"/>
    </row>
    <row r="49" spans="1:15" ht="12.75" customHeight="1">
      <c r="A49" s="1" t="s">
        <v>68</v>
      </c>
      <c r="B49" s="1" t="s">
        <v>69</v>
      </c>
      <c r="C49" s="4">
        <v>44972</v>
      </c>
      <c r="D49" s="1" t="s">
        <v>15</v>
      </c>
      <c r="E49" s="39" t="s">
        <v>212</v>
      </c>
      <c r="F49" s="1">
        <f t="shared" si="1"/>
        <v>-300</v>
      </c>
      <c r="G49" s="1">
        <v>-50</v>
      </c>
      <c r="H49" s="1">
        <v>-250</v>
      </c>
      <c r="I49" s="3">
        <v>0.2</v>
      </c>
      <c r="J49" s="1" t="s">
        <v>27</v>
      </c>
      <c r="K49" s="1"/>
      <c r="L49" s="25" t="s">
        <v>181</v>
      </c>
      <c r="M49" s="26" t="s">
        <v>69</v>
      </c>
      <c r="N49" s="26" t="s">
        <v>185</v>
      </c>
      <c r="O49" s="2"/>
    </row>
    <row r="50" spans="1:15" ht="12.75" customHeight="1">
      <c r="A50" s="1" t="s">
        <v>70</v>
      </c>
      <c r="B50" s="1" t="s">
        <v>71</v>
      </c>
      <c r="C50" s="4">
        <v>44977</v>
      </c>
      <c r="D50" s="1" t="s">
        <v>23</v>
      </c>
      <c r="E50" s="40" t="s">
        <v>199</v>
      </c>
      <c r="F50" s="1">
        <f t="shared" si="1"/>
        <v>15</v>
      </c>
      <c r="G50" s="1">
        <v>2.5</v>
      </c>
      <c r="H50" s="1">
        <v>12.5</v>
      </c>
      <c r="I50" s="3">
        <v>0.2</v>
      </c>
      <c r="J50" s="1" t="s">
        <v>58</v>
      </c>
      <c r="K50" s="1"/>
      <c r="O50" s="2"/>
    </row>
    <row r="51" spans="1:15" ht="12.75" customHeight="1">
      <c r="A51" s="1" t="s">
        <v>72</v>
      </c>
      <c r="B51" s="1" t="s">
        <v>73</v>
      </c>
      <c r="C51" s="4">
        <v>44978</v>
      </c>
      <c r="D51" s="1" t="s">
        <v>15</v>
      </c>
      <c r="E51" s="33" t="s">
        <v>74</v>
      </c>
      <c r="F51" s="1">
        <f t="shared" si="1"/>
        <v>5.41</v>
      </c>
      <c r="G51" s="1">
        <v>0</v>
      </c>
      <c r="H51" s="1">
        <v>5.41</v>
      </c>
      <c r="I51" s="3">
        <v>0</v>
      </c>
      <c r="J51" s="1" t="s">
        <v>24</v>
      </c>
      <c r="K51" s="1"/>
      <c r="L51" s="25"/>
      <c r="M51" s="26"/>
      <c r="N51" s="26"/>
      <c r="O51" s="2"/>
    </row>
    <row r="52" spans="1:15" ht="12.75" customHeight="1">
      <c r="A52" s="1" t="s">
        <v>59</v>
      </c>
      <c r="B52" s="1" t="s">
        <v>60</v>
      </c>
      <c r="C52" s="4">
        <v>44979</v>
      </c>
      <c r="D52" s="1" t="s">
        <v>23</v>
      </c>
      <c r="E52" s="33" t="s">
        <v>172</v>
      </c>
      <c r="F52" s="1">
        <f t="shared" si="1"/>
        <v>50</v>
      </c>
      <c r="G52" s="1">
        <v>8.33</v>
      </c>
      <c r="H52" s="1">
        <v>41.67</v>
      </c>
      <c r="I52" s="3">
        <v>0.2</v>
      </c>
      <c r="J52" s="1" t="s">
        <v>58</v>
      </c>
      <c r="K52" s="1"/>
      <c r="O52" s="2"/>
    </row>
    <row r="53" spans="1:15" ht="12.75" customHeight="1">
      <c r="A53" s="1" t="s">
        <v>28</v>
      </c>
      <c r="B53" s="1" t="s">
        <v>29</v>
      </c>
      <c r="C53" s="4">
        <v>44979</v>
      </c>
      <c r="D53" s="1" t="s">
        <v>15</v>
      </c>
      <c r="E53" s="33" t="s">
        <v>75</v>
      </c>
      <c r="F53" s="1">
        <f t="shared" si="1"/>
        <v>31.37</v>
      </c>
      <c r="G53" s="1">
        <v>0</v>
      </c>
      <c r="H53" s="1">
        <v>31.37</v>
      </c>
      <c r="I53" s="3">
        <v>0</v>
      </c>
      <c r="J53" s="1" t="s">
        <v>24</v>
      </c>
      <c r="K53" s="1"/>
      <c r="L53" s="25"/>
      <c r="M53" s="26"/>
      <c r="N53" s="26"/>
      <c r="O53" s="2"/>
    </row>
    <row r="54" spans="1:15" ht="12.75" customHeight="1">
      <c r="A54" s="1" t="s">
        <v>76</v>
      </c>
      <c r="B54" s="1" t="s">
        <v>77</v>
      </c>
      <c r="C54" s="4">
        <v>44980</v>
      </c>
      <c r="D54" s="1" t="s">
        <v>15</v>
      </c>
      <c r="E54" s="1" t="s">
        <v>173</v>
      </c>
      <c r="F54" s="1">
        <f t="shared" si="1"/>
        <v>-128.09</v>
      </c>
      <c r="G54" s="1">
        <v>0</v>
      </c>
      <c r="H54" s="1">
        <v>-128.09</v>
      </c>
      <c r="I54" s="3">
        <v>0</v>
      </c>
      <c r="J54" s="1" t="s">
        <v>24</v>
      </c>
      <c r="K54" s="1"/>
      <c r="L54" s="25"/>
      <c r="M54" s="26"/>
      <c r="N54" s="26"/>
      <c r="O54" s="2"/>
    </row>
    <row r="55" spans="1:15" ht="12.75" customHeight="1">
      <c r="A55" s="1" t="s">
        <v>76</v>
      </c>
      <c r="B55" s="1" t="s">
        <v>77</v>
      </c>
      <c r="C55" s="4">
        <v>44980</v>
      </c>
      <c r="D55" s="1" t="s">
        <v>15</v>
      </c>
      <c r="E55" s="1" t="s">
        <v>174</v>
      </c>
      <c r="F55" s="1">
        <f t="shared" si="1"/>
        <v>-102.47</v>
      </c>
      <c r="G55" s="1">
        <v>0</v>
      </c>
      <c r="H55" s="1">
        <v>-102.47</v>
      </c>
      <c r="I55" s="3">
        <v>0</v>
      </c>
      <c r="J55" s="1" t="s">
        <v>24</v>
      </c>
      <c r="K55" s="1"/>
      <c r="L55" s="25"/>
      <c r="M55" s="26"/>
      <c r="N55" s="26"/>
      <c r="O55" s="2"/>
    </row>
    <row r="56" spans="1:15" ht="12.75" customHeight="1">
      <c r="A56" s="1" t="s">
        <v>78</v>
      </c>
      <c r="B56" s="1" t="s">
        <v>79</v>
      </c>
      <c r="C56" s="4">
        <v>44981</v>
      </c>
      <c r="D56" s="1" t="s">
        <v>15</v>
      </c>
      <c r="E56" s="1" t="s">
        <v>80</v>
      </c>
      <c r="F56" s="1">
        <f t="shared" si="1"/>
        <v>-50</v>
      </c>
      <c r="G56" s="1">
        <v>0</v>
      </c>
      <c r="H56" s="1">
        <v>-50</v>
      </c>
      <c r="I56" s="3">
        <v>0</v>
      </c>
      <c r="J56" s="1" t="s">
        <v>24</v>
      </c>
      <c r="K56" s="1"/>
      <c r="L56" s="25"/>
      <c r="M56" s="26"/>
      <c r="N56" s="26"/>
      <c r="O56" s="2"/>
    </row>
    <row r="57" spans="1:15" ht="12.75" customHeight="1">
      <c r="A57" s="1" t="s">
        <v>81</v>
      </c>
      <c r="B57" s="1" t="s">
        <v>82</v>
      </c>
      <c r="C57" s="4">
        <v>44981</v>
      </c>
      <c r="D57" s="1" t="s">
        <v>15</v>
      </c>
      <c r="E57" s="1" t="s">
        <v>200</v>
      </c>
      <c r="F57" s="1">
        <f t="shared" si="1"/>
        <v>-53</v>
      </c>
      <c r="G57" s="1">
        <v>0</v>
      </c>
      <c r="H57" s="1">
        <v>-53</v>
      </c>
      <c r="I57" s="3">
        <v>0</v>
      </c>
      <c r="J57" s="1" t="s">
        <v>24</v>
      </c>
      <c r="K57" s="1"/>
      <c r="L57" s="25"/>
      <c r="M57" s="26"/>
      <c r="N57" s="26"/>
      <c r="O57" s="2"/>
    </row>
    <row r="58" spans="1:15" ht="12.75" customHeight="1">
      <c r="A58" s="1" t="s">
        <v>83</v>
      </c>
      <c r="B58" s="1" t="s">
        <v>84</v>
      </c>
      <c r="C58" s="4">
        <v>44984</v>
      </c>
      <c r="D58" s="1" t="s">
        <v>23</v>
      </c>
      <c r="E58" s="33" t="s">
        <v>175</v>
      </c>
      <c r="F58" s="1">
        <f t="shared" si="1"/>
        <v>10</v>
      </c>
      <c r="G58" s="1">
        <v>1.67</v>
      </c>
      <c r="H58" s="1">
        <v>8.33</v>
      </c>
      <c r="I58" s="3">
        <v>0.2</v>
      </c>
      <c r="J58" s="1" t="s">
        <v>58</v>
      </c>
      <c r="K58" s="1"/>
      <c r="L58" s="25"/>
      <c r="M58" s="26"/>
      <c r="N58" s="26"/>
      <c r="O58" s="2"/>
    </row>
    <row r="59" spans="1:15" ht="12.75" customHeight="1">
      <c r="A59" s="1" t="s">
        <v>40</v>
      </c>
      <c r="B59" s="1" t="s">
        <v>41</v>
      </c>
      <c r="C59" s="4">
        <v>44984</v>
      </c>
      <c r="D59" s="1" t="s">
        <v>15</v>
      </c>
      <c r="E59" s="1" t="s">
        <v>85</v>
      </c>
      <c r="F59" s="1">
        <f t="shared" si="1"/>
        <v>-40</v>
      </c>
      <c r="G59" s="1">
        <v>0</v>
      </c>
      <c r="H59" s="1">
        <v>-40</v>
      </c>
      <c r="I59" s="3">
        <v>0</v>
      </c>
      <c r="J59" s="1" t="s">
        <v>24</v>
      </c>
      <c r="K59" s="1"/>
      <c r="L59" s="25"/>
      <c r="M59" s="26"/>
      <c r="N59" s="26"/>
      <c r="O59" s="2"/>
    </row>
    <row r="60" spans="1:15" ht="12.75" customHeight="1">
      <c r="A60" s="1" t="s">
        <v>40</v>
      </c>
      <c r="B60" s="1" t="s">
        <v>41</v>
      </c>
      <c r="C60" s="4">
        <v>44984</v>
      </c>
      <c r="D60" s="1" t="s">
        <v>15</v>
      </c>
      <c r="E60" s="1" t="s">
        <v>176</v>
      </c>
      <c r="F60" s="1">
        <f t="shared" si="1"/>
        <v>-3.35</v>
      </c>
      <c r="G60" s="1">
        <v>0</v>
      </c>
      <c r="H60" s="1">
        <v>-3.35</v>
      </c>
      <c r="I60" s="3">
        <v>0</v>
      </c>
      <c r="J60" s="1" t="s">
        <v>24</v>
      </c>
      <c r="K60" s="1"/>
      <c r="L60" s="25"/>
      <c r="M60" s="26"/>
      <c r="O60" s="2"/>
    </row>
    <row r="61" spans="1:15" ht="12.75" customHeight="1">
      <c r="A61" s="1" t="s">
        <v>86</v>
      </c>
      <c r="B61" s="1" t="s">
        <v>87</v>
      </c>
      <c r="C61" s="4">
        <v>44984</v>
      </c>
      <c r="D61" s="1" t="s">
        <v>15</v>
      </c>
      <c r="E61" s="1" t="s">
        <v>88</v>
      </c>
      <c r="F61" s="1">
        <f t="shared" si="1"/>
        <v>-799.94</v>
      </c>
      <c r="G61" s="1">
        <v>0</v>
      </c>
      <c r="H61" s="1">
        <v>-799.94</v>
      </c>
      <c r="I61" s="3">
        <v>0</v>
      </c>
      <c r="J61" s="1" t="s">
        <v>24</v>
      </c>
      <c r="K61" s="1"/>
      <c r="L61" s="25" t="s">
        <v>181</v>
      </c>
      <c r="M61" s="26" t="s">
        <v>186</v>
      </c>
      <c r="N61" s="26" t="s">
        <v>188</v>
      </c>
      <c r="O61" s="2"/>
    </row>
    <row r="62" spans="1:15" ht="12.75" customHeight="1">
      <c r="A62" s="1" t="s">
        <v>89</v>
      </c>
      <c r="B62" s="1" t="s">
        <v>90</v>
      </c>
      <c r="C62" s="4">
        <v>44984</v>
      </c>
      <c r="D62" s="1" t="s">
        <v>15</v>
      </c>
      <c r="E62" s="1" t="s">
        <v>177</v>
      </c>
      <c r="F62" s="1">
        <f t="shared" si="1"/>
        <v>-2987.21</v>
      </c>
      <c r="G62" s="1">
        <v>0</v>
      </c>
      <c r="H62" s="1">
        <v>-2987.21</v>
      </c>
      <c r="I62" s="3">
        <v>0</v>
      </c>
      <c r="J62" s="1" t="s">
        <v>24</v>
      </c>
      <c r="K62" s="1"/>
      <c r="L62" s="25" t="s">
        <v>181</v>
      </c>
      <c r="M62" s="26" t="s">
        <v>186</v>
      </c>
      <c r="N62" s="26" t="s">
        <v>187</v>
      </c>
      <c r="O62" s="2"/>
    </row>
    <row r="63" spans="1:15" ht="12.75" customHeight="1">
      <c r="A63" s="1" t="s">
        <v>28</v>
      </c>
      <c r="B63" s="1" t="s">
        <v>29</v>
      </c>
      <c r="C63" s="4">
        <v>44985</v>
      </c>
      <c r="D63" s="1" t="s">
        <v>15</v>
      </c>
      <c r="E63" s="1" t="s">
        <v>91</v>
      </c>
      <c r="F63" s="1">
        <f t="shared" si="1"/>
        <v>-33.6</v>
      </c>
      <c r="G63" s="1">
        <v>0</v>
      </c>
      <c r="H63" s="1">
        <v>-33.6</v>
      </c>
      <c r="I63" s="3">
        <v>0</v>
      </c>
      <c r="J63" s="1" t="s">
        <v>24</v>
      </c>
      <c r="K63" s="1"/>
      <c r="O63" s="2"/>
    </row>
    <row r="64" spans="1:15" ht="12.75" customHeight="1">
      <c r="A64" s="1" t="s">
        <v>81</v>
      </c>
      <c r="B64" s="1" t="s">
        <v>82</v>
      </c>
      <c r="C64" s="4">
        <v>44985</v>
      </c>
      <c r="D64" s="1" t="s">
        <v>15</v>
      </c>
      <c r="E64" s="1" t="s">
        <v>92</v>
      </c>
      <c r="F64" s="1">
        <f t="shared" si="1"/>
        <v>-176.4</v>
      </c>
      <c r="G64" s="1">
        <v>-29.4</v>
      </c>
      <c r="H64" s="1">
        <v>-147</v>
      </c>
      <c r="I64" s="3">
        <v>0.2</v>
      </c>
      <c r="J64" s="1" t="s">
        <v>27</v>
      </c>
      <c r="K64" s="1"/>
      <c r="L64" s="9"/>
      <c r="O64" s="2"/>
    </row>
    <row r="65" spans="1:15" ht="12.75" customHeight="1">
      <c r="A65" s="1" t="s">
        <v>38</v>
      </c>
      <c r="B65" s="1" t="s">
        <v>39</v>
      </c>
      <c r="C65" s="4">
        <v>44985</v>
      </c>
      <c r="D65" s="1" t="s">
        <v>15</v>
      </c>
      <c r="E65" s="1" t="s">
        <v>93</v>
      </c>
      <c r="F65" s="1">
        <f t="shared" si="1"/>
        <v>-28.31</v>
      </c>
      <c r="G65" s="1">
        <v>-4.72</v>
      </c>
      <c r="H65" s="1">
        <v>-23.59</v>
      </c>
      <c r="I65" s="3">
        <v>0.2</v>
      </c>
      <c r="J65" s="1" t="s">
        <v>27</v>
      </c>
      <c r="K65" s="1"/>
      <c r="L65" s="9"/>
      <c r="O65" s="2"/>
    </row>
    <row r="66" spans="1:12" ht="12.75" customHeight="1">
      <c r="A66" s="34" t="s">
        <v>201</v>
      </c>
      <c r="B66" s="34" t="s">
        <v>202</v>
      </c>
      <c r="C66" s="35">
        <v>44985</v>
      </c>
      <c r="D66" s="34" t="s">
        <v>203</v>
      </c>
      <c r="E66" s="37" t="s">
        <v>204</v>
      </c>
      <c r="F66" s="34">
        <f aca="true" t="shared" si="2" ref="F66:F71">H66+G66</f>
        <v>-3601.78</v>
      </c>
      <c r="G66" s="34">
        <v>0</v>
      </c>
      <c r="H66" s="34">
        <v>-3601.78</v>
      </c>
      <c r="I66" s="36">
        <v>0</v>
      </c>
      <c r="J66" s="34" t="s">
        <v>24</v>
      </c>
      <c r="K66" s="34"/>
      <c r="L66" s="9"/>
    </row>
    <row r="67" spans="1:12" ht="12.75" customHeight="1">
      <c r="A67" s="34" t="s">
        <v>201</v>
      </c>
      <c r="B67" s="34" t="s">
        <v>202</v>
      </c>
      <c r="C67" s="35">
        <v>44985</v>
      </c>
      <c r="D67" s="34" t="s">
        <v>203</v>
      </c>
      <c r="E67" s="37" t="s">
        <v>205</v>
      </c>
      <c r="F67" s="34">
        <f t="shared" si="2"/>
        <v>-287.84</v>
      </c>
      <c r="G67" s="34">
        <v>0</v>
      </c>
      <c r="H67" s="34">
        <v>-287.84</v>
      </c>
      <c r="I67" s="36">
        <v>0</v>
      </c>
      <c r="J67" s="34" t="s">
        <v>24</v>
      </c>
      <c r="K67" s="34"/>
      <c r="L67" s="9"/>
    </row>
    <row r="68" spans="1:12" ht="12.75" customHeight="1">
      <c r="A68" s="34" t="s">
        <v>206</v>
      </c>
      <c r="B68" s="34" t="s">
        <v>207</v>
      </c>
      <c r="C68" s="35">
        <v>44985</v>
      </c>
      <c r="D68" s="34" t="s">
        <v>203</v>
      </c>
      <c r="E68" s="37" t="s">
        <v>208</v>
      </c>
      <c r="F68" s="34">
        <f t="shared" si="2"/>
        <v>-128.09</v>
      </c>
      <c r="G68" s="34">
        <v>0</v>
      </c>
      <c r="H68" s="34">
        <v>-128.09</v>
      </c>
      <c r="I68" s="36">
        <v>0</v>
      </c>
      <c r="J68" s="34" t="s">
        <v>24</v>
      </c>
      <c r="K68" s="34"/>
      <c r="L68" s="9"/>
    </row>
    <row r="69" spans="1:12" ht="12.75" customHeight="1">
      <c r="A69" s="34" t="s">
        <v>89</v>
      </c>
      <c r="B69" s="34" t="s">
        <v>90</v>
      </c>
      <c r="C69" s="35">
        <v>44985</v>
      </c>
      <c r="D69" s="34" t="s">
        <v>203</v>
      </c>
      <c r="E69" s="37" t="s">
        <v>209</v>
      </c>
      <c r="F69" s="34">
        <f t="shared" si="2"/>
        <v>2987.21</v>
      </c>
      <c r="G69" s="34">
        <v>0</v>
      </c>
      <c r="H69" s="34">
        <v>2987.21</v>
      </c>
      <c r="I69" s="36">
        <v>0</v>
      </c>
      <c r="J69" s="34" t="s">
        <v>24</v>
      </c>
      <c r="K69" s="34"/>
      <c r="L69" s="9"/>
    </row>
    <row r="70" spans="1:12" ht="12.75" customHeight="1">
      <c r="A70" s="34" t="s">
        <v>86</v>
      </c>
      <c r="B70" s="34" t="s">
        <v>87</v>
      </c>
      <c r="C70" s="35">
        <v>44985</v>
      </c>
      <c r="D70" s="34" t="s">
        <v>203</v>
      </c>
      <c r="E70" s="37" t="s">
        <v>210</v>
      </c>
      <c r="F70" s="34">
        <f t="shared" si="2"/>
        <v>799.94</v>
      </c>
      <c r="G70" s="34">
        <v>0</v>
      </c>
      <c r="H70" s="34">
        <v>799.94</v>
      </c>
      <c r="I70" s="36">
        <v>0</v>
      </c>
      <c r="J70" s="34" t="s">
        <v>24</v>
      </c>
      <c r="K70" s="34"/>
      <c r="L70" s="9"/>
    </row>
    <row r="71" spans="1:12" ht="12.75" customHeight="1">
      <c r="A71" s="34" t="s">
        <v>76</v>
      </c>
      <c r="B71" s="34" t="s">
        <v>77</v>
      </c>
      <c r="C71" s="35">
        <v>44985</v>
      </c>
      <c r="D71" s="34" t="s">
        <v>203</v>
      </c>
      <c r="E71" s="37" t="s">
        <v>211</v>
      </c>
      <c r="F71" s="34">
        <f t="shared" si="2"/>
        <v>230.56</v>
      </c>
      <c r="G71" s="34">
        <v>0</v>
      </c>
      <c r="H71" s="34">
        <v>230.56</v>
      </c>
      <c r="I71" s="36">
        <v>0</v>
      </c>
      <c r="J71" s="34" t="s">
        <v>24</v>
      </c>
      <c r="K71" s="34"/>
      <c r="L71" s="9"/>
    </row>
    <row r="72" spans="1:15" ht="12.75" customHeight="1">
      <c r="A72" s="6" t="s">
        <v>94</v>
      </c>
      <c r="B72" s="6"/>
      <c r="C72" s="6"/>
      <c r="D72" s="6"/>
      <c r="E72" s="6"/>
      <c r="F72" s="7">
        <f t="shared" si="1"/>
        <v>-7735.190000000001</v>
      </c>
      <c r="G72" s="7">
        <f>SUM(G5:G71)</f>
        <v>-460.22999999999996</v>
      </c>
      <c r="H72" s="7">
        <f>SUM(H5:H71)</f>
        <v>-7274.960000000002</v>
      </c>
      <c r="I72" s="6"/>
      <c r="J72" s="6"/>
      <c r="K72" s="6"/>
      <c r="O72" s="2"/>
    </row>
    <row r="73" ht="12.75" customHeight="1">
      <c r="L73" s="9"/>
    </row>
    <row r="74" ht="12.75" customHeight="1">
      <c r="L74" s="25"/>
    </row>
    <row r="75" ht="12.75" customHeight="1">
      <c r="L75" s="25"/>
    </row>
    <row r="76" ht="12.75" customHeight="1">
      <c r="L76" s="9"/>
    </row>
    <row r="77" spans="5:15" ht="12.75" customHeight="1">
      <c r="E77" s="8" t="s">
        <v>95</v>
      </c>
      <c r="H77" t="s">
        <v>190</v>
      </c>
      <c r="K77" s="29">
        <v>11038.04</v>
      </c>
      <c r="L77" s="9"/>
      <c r="O77" s="9"/>
    </row>
    <row r="78" spans="5:15" ht="12.75" customHeight="1">
      <c r="E78" s="10" t="s">
        <v>96</v>
      </c>
      <c r="H78" t="s">
        <v>191</v>
      </c>
      <c r="K78" s="29">
        <v>264770.35</v>
      </c>
      <c r="L78" s="9"/>
      <c r="O78" s="9"/>
    </row>
    <row r="79" spans="5:15" ht="12.75" customHeight="1">
      <c r="E79" s="11" t="s">
        <v>97</v>
      </c>
      <c r="H79" t="s">
        <v>192</v>
      </c>
      <c r="K79" s="29">
        <v>11576.34</v>
      </c>
      <c r="L79" s="9"/>
      <c r="O79" s="9"/>
    </row>
    <row r="80" spans="5:15" ht="12.75" customHeight="1">
      <c r="E80" s="12" t="s">
        <v>98</v>
      </c>
      <c r="H80" t="s">
        <v>193</v>
      </c>
      <c r="I80" s="13"/>
      <c r="K80" s="29">
        <v>2707.35</v>
      </c>
      <c r="L80" s="9"/>
      <c r="O80" s="9"/>
    </row>
    <row r="81" spans="5:15" ht="12.75" customHeight="1">
      <c r="E81" s="14" t="s">
        <v>99</v>
      </c>
      <c r="G81">
        <v>1</v>
      </c>
      <c r="H81" s="15" t="s">
        <v>194</v>
      </c>
      <c r="I81" s="16"/>
      <c r="K81" s="16">
        <f>SUM(K77:K80)</f>
        <v>290092.07999999996</v>
      </c>
      <c r="O81" s="9"/>
    </row>
    <row r="82" spans="5:15" ht="12.75" customHeight="1">
      <c r="E82" s="17" t="s">
        <v>100</v>
      </c>
      <c r="O82" s="9"/>
    </row>
    <row r="83" spans="5:15" ht="12.75" customHeight="1">
      <c r="E83" s="18" t="s">
        <v>101</v>
      </c>
      <c r="G83" s="19"/>
      <c r="H83" t="s">
        <v>102</v>
      </c>
      <c r="K83" t="s">
        <v>102</v>
      </c>
      <c r="L83" s="9"/>
      <c r="O83" s="9"/>
    </row>
    <row r="84" spans="5:15" ht="12.75" customHeight="1">
      <c r="E84" s="20" t="s">
        <v>103</v>
      </c>
      <c r="G84" t="s">
        <v>104</v>
      </c>
      <c r="H84" s="15" t="s">
        <v>105</v>
      </c>
      <c r="K84" t="s">
        <v>106</v>
      </c>
      <c r="L84" s="9"/>
      <c r="O84" s="9"/>
    </row>
    <row r="85" spans="7:15" ht="12.75" customHeight="1">
      <c r="G85" s="21" t="s">
        <v>107</v>
      </c>
      <c r="H85" s="22" t="s">
        <v>108</v>
      </c>
      <c r="I85" s="30">
        <f>6198-525</f>
        <v>5673</v>
      </c>
      <c r="J85" s="31"/>
      <c r="K85" s="31" t="s">
        <v>109</v>
      </c>
      <c r="L85" s="9"/>
      <c r="O85" s="9"/>
    </row>
    <row r="86" spans="7:15" ht="12.75" customHeight="1">
      <c r="G86" s="21" t="s">
        <v>110</v>
      </c>
      <c r="H86" s="22" t="s">
        <v>111</v>
      </c>
      <c r="I86" s="23">
        <f>73000+10000-3237.5+8210.2+1000-300-3250-1500</f>
        <v>83922.7</v>
      </c>
      <c r="J86" s="32"/>
      <c r="K86" s="24" t="s">
        <v>318</v>
      </c>
      <c r="L86" s="9"/>
      <c r="O86" s="9"/>
    </row>
    <row r="87" spans="7:15" ht="12.75" customHeight="1">
      <c r="G87" s="21" t="s">
        <v>112</v>
      </c>
      <c r="H87" t="s">
        <v>113</v>
      </c>
      <c r="I87" s="30">
        <v>0</v>
      </c>
      <c r="J87" s="31"/>
      <c r="K87" s="31" t="s">
        <v>109</v>
      </c>
      <c r="L87" s="9"/>
      <c r="O87" s="9"/>
    </row>
    <row r="88" spans="7:15" ht="12.75" customHeight="1">
      <c r="G88" s="21" t="s">
        <v>114</v>
      </c>
      <c r="H88" t="s">
        <v>115</v>
      </c>
      <c r="I88" s="30">
        <f>37500</f>
        <v>37500</v>
      </c>
      <c r="J88" s="31"/>
      <c r="K88" s="31" t="s">
        <v>109</v>
      </c>
      <c r="L88" s="9"/>
      <c r="O88" s="9"/>
    </row>
    <row r="89" spans="7:15" ht="12.75" customHeight="1">
      <c r="G89" s="21" t="s">
        <v>116</v>
      </c>
      <c r="H89" t="s">
        <v>117</v>
      </c>
      <c r="I89" s="30">
        <f>37500</f>
        <v>37500</v>
      </c>
      <c r="J89" s="31"/>
      <c r="K89" s="31" t="s">
        <v>109</v>
      </c>
      <c r="L89" s="9"/>
      <c r="O89" s="9"/>
    </row>
    <row r="90" spans="7:15" ht="12.75" customHeight="1">
      <c r="G90" s="21" t="s">
        <v>118</v>
      </c>
      <c r="H90" t="s">
        <v>119</v>
      </c>
      <c r="I90" s="30">
        <v>10000</v>
      </c>
      <c r="J90" s="31"/>
      <c r="K90" s="31" t="s">
        <v>109</v>
      </c>
      <c r="O90" s="9"/>
    </row>
    <row r="91" spans="7:15" ht="12.75" customHeight="1">
      <c r="G91" s="21" t="s">
        <v>120</v>
      </c>
      <c r="H91" t="s">
        <v>121</v>
      </c>
      <c r="I91" s="30">
        <f>9328-1793.51-678.87-1339.29</f>
        <v>5516.33</v>
      </c>
      <c r="J91" s="31"/>
      <c r="K91" s="31" t="s">
        <v>109</v>
      </c>
      <c r="O91" s="9"/>
    </row>
    <row r="92" spans="7:15" ht="12.75" customHeight="1">
      <c r="G92" s="21" t="s">
        <v>122</v>
      </c>
      <c r="H92" t="s">
        <v>123</v>
      </c>
      <c r="I92" s="30">
        <v>0</v>
      </c>
      <c r="J92" s="31"/>
      <c r="K92" s="31" t="s">
        <v>109</v>
      </c>
      <c r="L92" s="9"/>
      <c r="O92" s="9"/>
    </row>
    <row r="93" spans="7:15" ht="12.75" customHeight="1">
      <c r="G93" s="21" t="s">
        <v>124</v>
      </c>
      <c r="H93" t="s">
        <v>125</v>
      </c>
      <c r="I93" s="30">
        <v>1000</v>
      </c>
      <c r="J93" s="31"/>
      <c r="K93" s="31" t="s">
        <v>109</v>
      </c>
      <c r="L93" s="9"/>
      <c r="O93" s="9"/>
    </row>
    <row r="94" spans="7:16" ht="12.75" customHeight="1">
      <c r="G94" s="21" t="s">
        <v>126</v>
      </c>
      <c r="H94" t="s">
        <v>127</v>
      </c>
      <c r="I94" s="30">
        <v>12000</v>
      </c>
      <c r="J94" s="31"/>
      <c r="K94" s="31" t="s">
        <v>109</v>
      </c>
      <c r="L94" s="9"/>
      <c r="O94" s="25"/>
      <c r="P94" s="26"/>
    </row>
    <row r="95" spans="7:15" ht="12.75" customHeight="1">
      <c r="G95">
        <v>2</v>
      </c>
      <c r="H95" t="s">
        <v>128</v>
      </c>
      <c r="I95" s="30">
        <f>SUM(I85:I94)</f>
        <v>193112.03</v>
      </c>
      <c r="J95" s="31"/>
      <c r="K95" s="31" t="s">
        <v>129</v>
      </c>
      <c r="O95" s="9"/>
    </row>
    <row r="96" spans="9:15" ht="12.75" customHeight="1">
      <c r="I96" s="30" t="s">
        <v>102</v>
      </c>
      <c r="J96" s="31"/>
      <c r="K96" s="31"/>
      <c r="O96" s="9"/>
    </row>
    <row r="97" spans="7:15" ht="12.75" customHeight="1">
      <c r="G97">
        <v>3</v>
      </c>
      <c r="H97" t="s">
        <v>130</v>
      </c>
      <c r="I97" s="23">
        <f>97620.8-634.44-3069.4-90-704.4-874.9-12.5+200-110.32-171.08-861.74-516.25-468</f>
        <v>90307.77</v>
      </c>
      <c r="J97" s="24"/>
      <c r="K97" s="24" t="s">
        <v>320</v>
      </c>
      <c r="O97" s="9"/>
    </row>
    <row r="98" spans="7:15" ht="12.75" customHeight="1">
      <c r="G98">
        <v>4</v>
      </c>
      <c r="H98" t="s">
        <v>131</v>
      </c>
      <c r="I98" s="30">
        <f>I95+I97</f>
        <v>283419.8</v>
      </c>
      <c r="J98" s="31"/>
      <c r="K98" s="31" t="s">
        <v>132</v>
      </c>
      <c r="O98" s="9"/>
    </row>
    <row r="99" spans="7:15" ht="12.75" customHeight="1">
      <c r="G99">
        <v>5</v>
      </c>
      <c r="H99" s="15" t="s">
        <v>133</v>
      </c>
      <c r="I99" s="16">
        <f>K81-I98</f>
        <v>6672.27999999997</v>
      </c>
      <c r="K99" t="s">
        <v>134</v>
      </c>
      <c r="L99" s="9"/>
      <c r="O99" s="9"/>
    </row>
    <row r="100" ht="12.75" customHeight="1">
      <c r="L100" s="9"/>
    </row>
    <row r="101" ht="12.75" customHeight="1">
      <c r="L101" s="9"/>
    </row>
    <row r="102" ht="12.75" customHeight="1">
      <c r="L102" s="9"/>
    </row>
    <row r="103" ht="12.75" customHeight="1">
      <c r="L103" s="9"/>
    </row>
    <row r="104" ht="12.75" customHeight="1">
      <c r="L104" s="9"/>
    </row>
    <row r="105" ht="12.75" customHeight="1">
      <c r="L105" s="9"/>
    </row>
    <row r="106" ht="12.75" customHeight="1">
      <c r="L106" s="9"/>
    </row>
    <row r="107" ht="12.75" customHeight="1">
      <c r="L107" s="9"/>
    </row>
    <row r="108" ht="12.75" customHeight="1">
      <c r="L108" s="9"/>
    </row>
    <row r="109" ht="12.75" customHeight="1">
      <c r="L109" s="9"/>
    </row>
    <row r="110" ht="12.75" customHeight="1">
      <c r="L110" s="9"/>
    </row>
    <row r="111" ht="12.75" customHeight="1">
      <c r="L111" s="9"/>
    </row>
    <row r="112" ht="12.75" customHeight="1">
      <c r="L112" s="9"/>
    </row>
    <row r="113" ht="12.75" customHeight="1">
      <c r="L113" s="9"/>
    </row>
    <row r="114" ht="12.75" customHeight="1">
      <c r="L114" s="9"/>
    </row>
    <row r="115" ht="12.75" customHeight="1">
      <c r="L115" s="9"/>
    </row>
    <row r="116" spans="12:13" ht="12.75" customHeight="1">
      <c r="L116" s="25"/>
      <c r="M116" s="26"/>
    </row>
    <row r="117" ht="12.75" customHeight="1">
      <c r="L117" s="9"/>
    </row>
    <row r="118" ht="12.75" customHeight="1">
      <c r="L118" s="9"/>
    </row>
    <row r="119" ht="12.75" customHeight="1">
      <c r="L119" s="9"/>
    </row>
    <row r="120" ht="12.75" customHeight="1">
      <c r="L120" s="9"/>
    </row>
    <row r="121" ht="12.75" customHeight="1">
      <c r="L121" s="9"/>
    </row>
  </sheetData>
  <sheetProtection/>
  <mergeCells count="3">
    <mergeCell ref="A1:K1"/>
    <mergeCell ref="A2:K2"/>
    <mergeCell ref="A3:K3"/>
  </mergeCells>
  <printOptions/>
  <pageMargins left="0.75" right="0.75" top="1" bottom="1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2"/>
  <sheetViews>
    <sheetView zoomScalePageLayoutView="0" workbookViewId="0" topLeftCell="A96">
      <selection activeCell="B125" sqref="B125"/>
    </sheetView>
  </sheetViews>
  <sheetFormatPr defaultColWidth="9.140625" defaultRowHeight="12.75"/>
  <cols>
    <col min="1" max="1" width="21.00390625" style="0" customWidth="1"/>
    <col min="2" max="2" width="30.421875" style="0" customWidth="1"/>
    <col min="3" max="3" width="10.140625" style="0" bestFit="1" customWidth="1"/>
  </cols>
  <sheetData>
    <row r="1" ht="12.75">
      <c r="A1" t="s">
        <v>213</v>
      </c>
    </row>
    <row r="3" ht="12.75">
      <c r="A3" t="s">
        <v>214</v>
      </c>
    </row>
    <row r="5" ht="12.75">
      <c r="A5" t="s">
        <v>215</v>
      </c>
    </row>
    <row r="7" ht="12.75">
      <c r="A7" t="s">
        <v>216</v>
      </c>
    </row>
    <row r="9" ht="12.75">
      <c r="A9" t="s">
        <v>217</v>
      </c>
    </row>
    <row r="11" ht="12.75">
      <c r="A11" t="s">
        <v>218</v>
      </c>
    </row>
    <row r="13" ht="12.75">
      <c r="A13" t="s">
        <v>219</v>
      </c>
    </row>
    <row r="15" ht="12.75">
      <c r="A15" t="s">
        <v>220</v>
      </c>
    </row>
    <row r="17" spans="1:9" ht="12.75">
      <c r="A17" t="s">
        <v>221</v>
      </c>
      <c r="I17" t="s">
        <v>222</v>
      </c>
    </row>
    <row r="19" spans="1:9" ht="12.75">
      <c r="A19" t="s">
        <v>223</v>
      </c>
      <c r="H19" t="s">
        <v>224</v>
      </c>
      <c r="I19" t="s">
        <v>225</v>
      </c>
    </row>
    <row r="21" spans="1:9" ht="12.75">
      <c r="A21" t="s">
        <v>226</v>
      </c>
      <c r="H21" t="s">
        <v>227</v>
      </c>
      <c r="I21" t="s">
        <v>228</v>
      </c>
    </row>
    <row r="23" spans="1:14" ht="12.75">
      <c r="A23" t="s">
        <v>229</v>
      </c>
      <c r="F23" t="s">
        <v>230</v>
      </c>
      <c r="J23" t="s">
        <v>231</v>
      </c>
      <c r="L23" t="s">
        <v>232</v>
      </c>
      <c r="N23" t="s">
        <v>233</v>
      </c>
    </row>
    <row r="25" ht="12.75">
      <c r="A25" t="s">
        <v>234</v>
      </c>
    </row>
    <row r="27" ht="12.75">
      <c r="A27" t="s">
        <v>235</v>
      </c>
    </row>
    <row r="29" spans="1:9" ht="12.75">
      <c r="A29" t="s">
        <v>236</v>
      </c>
      <c r="I29" t="s">
        <v>237</v>
      </c>
    </row>
    <row r="31" ht="12.75">
      <c r="A31" t="s">
        <v>238</v>
      </c>
    </row>
    <row r="33" ht="12.75">
      <c r="A33" t="s">
        <v>239</v>
      </c>
    </row>
    <row r="35" ht="12.75">
      <c r="A35" t="s">
        <v>240</v>
      </c>
    </row>
    <row r="37" ht="12.75">
      <c r="A37" t="s">
        <v>241</v>
      </c>
    </row>
    <row r="38" ht="12.75">
      <c r="A38" t="s">
        <v>242</v>
      </c>
    </row>
    <row r="39" ht="12.75">
      <c r="A39" t="s">
        <v>243</v>
      </c>
    </row>
    <row r="40" ht="12.75">
      <c r="A40" t="s">
        <v>244</v>
      </c>
    </row>
    <row r="42" ht="12.75">
      <c r="A42" t="s">
        <v>245</v>
      </c>
    </row>
    <row r="44" spans="1:5" ht="12.75">
      <c r="A44" t="s">
        <v>246</v>
      </c>
      <c r="E44" t="s">
        <v>247</v>
      </c>
    </row>
    <row r="46" spans="1:2" ht="12.75">
      <c r="A46" t="s">
        <v>248</v>
      </c>
      <c r="B46" t="s">
        <v>249</v>
      </c>
    </row>
    <row r="48" spans="1:2" ht="12.75">
      <c r="A48" t="s">
        <v>250</v>
      </c>
      <c r="B48" t="s">
        <v>251</v>
      </c>
    </row>
    <row r="49" ht="12.75">
      <c r="B49" t="s">
        <v>252</v>
      </c>
    </row>
    <row r="51" spans="1:2" ht="12.75">
      <c r="A51" t="s">
        <v>253</v>
      </c>
      <c r="B51" t="s">
        <v>254</v>
      </c>
    </row>
    <row r="52" spans="1:2" ht="12.75">
      <c r="A52" s="41"/>
      <c r="B52" t="s">
        <v>255</v>
      </c>
    </row>
    <row r="53" spans="1:2" ht="12.75">
      <c r="A53" s="41"/>
      <c r="B53" t="s">
        <v>256</v>
      </c>
    </row>
    <row r="55" spans="1:2" ht="12.75">
      <c r="A55" s="41" t="s">
        <v>257</v>
      </c>
      <c r="B55" t="s">
        <v>258</v>
      </c>
    </row>
    <row r="56" ht="12.75">
      <c r="B56" t="s">
        <v>259</v>
      </c>
    </row>
    <row r="57" ht="12.75">
      <c r="B57" t="s">
        <v>260</v>
      </c>
    </row>
    <row r="59" spans="1:2" ht="12.75">
      <c r="A59" t="s">
        <v>261</v>
      </c>
      <c r="B59" t="s">
        <v>262</v>
      </c>
    </row>
    <row r="60" ht="12.75">
      <c r="B60" t="s">
        <v>263</v>
      </c>
    </row>
    <row r="61" ht="12.75">
      <c r="B61" t="s">
        <v>264</v>
      </c>
    </row>
    <row r="63" spans="1:2" ht="12.75">
      <c r="A63" t="s">
        <v>265</v>
      </c>
      <c r="B63" t="s">
        <v>266</v>
      </c>
    </row>
    <row r="65" spans="1:2" ht="12.75">
      <c r="A65" t="s">
        <v>267</v>
      </c>
      <c r="B65" t="s">
        <v>268</v>
      </c>
    </row>
    <row r="67" spans="1:2" ht="12.75">
      <c r="A67" t="s">
        <v>269</v>
      </c>
      <c r="B67" t="s">
        <v>270</v>
      </c>
    </row>
    <row r="68" ht="12.75">
      <c r="B68" t="s">
        <v>271</v>
      </c>
    </row>
    <row r="70" spans="1:2" ht="12.75">
      <c r="A70" t="s">
        <v>272</v>
      </c>
      <c r="B70" s="8" t="s">
        <v>273</v>
      </c>
    </row>
    <row r="71" ht="12.75">
      <c r="B71" s="8" t="s">
        <v>274</v>
      </c>
    </row>
    <row r="73" spans="1:2" ht="12.75">
      <c r="A73" t="s">
        <v>275</v>
      </c>
      <c r="B73" s="8" t="s">
        <v>276</v>
      </c>
    </row>
    <row r="74" ht="12.75">
      <c r="B74" s="8" t="s">
        <v>277</v>
      </c>
    </row>
    <row r="75" ht="12.75">
      <c r="B75" s="8" t="s">
        <v>278</v>
      </c>
    </row>
    <row r="77" spans="1:2" ht="12.75">
      <c r="A77" t="s">
        <v>279</v>
      </c>
      <c r="B77" s="42" t="s">
        <v>280</v>
      </c>
    </row>
    <row r="78" ht="12.75">
      <c r="B78" s="42" t="s">
        <v>281</v>
      </c>
    </row>
    <row r="79" ht="12.75">
      <c r="B79" s="8" t="s">
        <v>282</v>
      </c>
    </row>
    <row r="80" ht="12.75">
      <c r="M80" s="43">
        <v>500</v>
      </c>
    </row>
    <row r="81" spans="1:13" ht="12.75">
      <c r="A81" t="s">
        <v>283</v>
      </c>
      <c r="B81" t="s">
        <v>284</v>
      </c>
      <c r="M81" s="43">
        <v>24.4</v>
      </c>
    </row>
    <row r="82" spans="2:13" ht="12.75">
      <c r="B82" t="s">
        <v>285</v>
      </c>
      <c r="C82" s="43">
        <v>73000</v>
      </c>
      <c r="M82" s="43">
        <v>180</v>
      </c>
    </row>
    <row r="83" spans="2:13" ht="12.75">
      <c r="B83" t="s">
        <v>286</v>
      </c>
      <c r="C83" s="43">
        <v>8210.2</v>
      </c>
      <c r="M83" s="44">
        <f>SUM(M80:M82)</f>
        <v>704.4</v>
      </c>
    </row>
    <row r="84" spans="2:3" ht="12.75">
      <c r="B84" t="s">
        <v>287</v>
      </c>
      <c r="C84" s="43">
        <v>10000</v>
      </c>
    </row>
    <row r="85" spans="2:3" ht="12.75">
      <c r="B85" t="s">
        <v>288</v>
      </c>
      <c r="C85" s="43">
        <v>-1000</v>
      </c>
    </row>
    <row r="86" spans="2:3" ht="12.75">
      <c r="B86" t="s">
        <v>288</v>
      </c>
      <c r="C86" s="43">
        <v>-2237.5</v>
      </c>
    </row>
    <row r="87" spans="2:3" ht="12.75">
      <c r="B87" s="15" t="s">
        <v>94</v>
      </c>
      <c r="C87" s="45">
        <f>SUM(C82:C86)</f>
        <v>87972.7</v>
      </c>
    </row>
    <row r="88" ht="12.75">
      <c r="B88" s="8" t="s">
        <v>289</v>
      </c>
    </row>
    <row r="89" ht="12.75">
      <c r="B89" s="8" t="s">
        <v>290</v>
      </c>
    </row>
    <row r="91" spans="1:2" ht="12.75">
      <c r="A91" t="s">
        <v>291</v>
      </c>
      <c r="B91" s="8" t="s">
        <v>292</v>
      </c>
    </row>
    <row r="93" spans="1:2" ht="12.75">
      <c r="A93" t="s">
        <v>293</v>
      </c>
      <c r="B93" s="8" t="s">
        <v>294</v>
      </c>
    </row>
    <row r="94" ht="12.75">
      <c r="B94" s="8" t="s">
        <v>295</v>
      </c>
    </row>
    <row r="96" spans="1:2" ht="12.75">
      <c r="A96" t="s">
        <v>296</v>
      </c>
      <c r="B96" s="8" t="s">
        <v>297</v>
      </c>
    </row>
    <row r="97" ht="12.75">
      <c r="B97" s="8" t="s">
        <v>298</v>
      </c>
    </row>
    <row r="99" spans="1:3" ht="12.75">
      <c r="A99" t="s">
        <v>299</v>
      </c>
      <c r="B99" t="s">
        <v>300</v>
      </c>
      <c r="C99" s="26" t="s">
        <v>301</v>
      </c>
    </row>
    <row r="100" spans="2:3" ht="12.75">
      <c r="B100" s="46" t="s">
        <v>302</v>
      </c>
      <c r="C100" s="34">
        <v>-166.66</v>
      </c>
    </row>
    <row r="101" spans="2:3" ht="12.75">
      <c r="B101" s="47" t="s">
        <v>303</v>
      </c>
      <c r="C101" s="34">
        <v>-77</v>
      </c>
    </row>
    <row r="102" spans="2:3" ht="12.75">
      <c r="B102" s="47" t="s">
        <v>304</v>
      </c>
      <c r="C102" s="34">
        <v>-2.5</v>
      </c>
    </row>
    <row r="103" spans="2:3" ht="12.75">
      <c r="B103" s="47" t="s">
        <v>305</v>
      </c>
      <c r="C103" s="34">
        <v>-156.58</v>
      </c>
    </row>
    <row r="104" spans="2:3" ht="12.75">
      <c r="B104" s="47" t="s">
        <v>306</v>
      </c>
      <c r="C104" s="34">
        <v>-134</v>
      </c>
    </row>
    <row r="105" spans="2:3" ht="12.75">
      <c r="B105" s="47" t="s">
        <v>307</v>
      </c>
      <c r="C105" s="34">
        <v>-150</v>
      </c>
    </row>
    <row r="106" spans="2:3" ht="12.75">
      <c r="B106" s="47" t="s">
        <v>308</v>
      </c>
      <c r="C106" s="34">
        <v>-175</v>
      </c>
    </row>
    <row r="107" spans="2:3" ht="12.75">
      <c r="B107" s="34" t="s">
        <v>94</v>
      </c>
      <c r="C107" s="48">
        <f>SUM(C100:C106)</f>
        <v>-861.74</v>
      </c>
    </row>
    <row r="109" ht="12.75">
      <c r="B109" s="34" t="s">
        <v>309</v>
      </c>
    </row>
    <row r="110" spans="2:3" ht="12.75">
      <c r="B110" s="49" t="s">
        <v>310</v>
      </c>
      <c r="C110" s="48">
        <v>-300</v>
      </c>
    </row>
    <row r="111" spans="2:3" ht="12.75">
      <c r="B111" s="49" t="s">
        <v>311</v>
      </c>
      <c r="C111" s="48">
        <v>-1339.29</v>
      </c>
    </row>
    <row r="113" spans="1:13" ht="12.75">
      <c r="A113" t="s">
        <v>312</v>
      </c>
      <c r="B113" s="10" t="s">
        <v>313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</row>
    <row r="114" spans="2:6" ht="12.75">
      <c r="B114" s="14" t="s">
        <v>314</v>
      </c>
      <c r="C114" s="14"/>
      <c r="D114" s="14"/>
      <c r="E114" s="14"/>
      <c r="F114" s="14"/>
    </row>
    <row r="116" spans="1:11" ht="12.75">
      <c r="A116" t="s">
        <v>316</v>
      </c>
      <c r="B116" s="10" t="s">
        <v>317</v>
      </c>
      <c r="C116" s="10"/>
      <c r="D116" s="10"/>
      <c r="E116" s="10"/>
      <c r="F116" s="10"/>
      <c r="G116" s="10"/>
      <c r="H116" s="10"/>
      <c r="I116" s="10"/>
      <c r="J116" s="10"/>
      <c r="K116" s="10"/>
    </row>
    <row r="117" spans="2:7" ht="12.75">
      <c r="B117" s="14" t="s">
        <v>319</v>
      </c>
      <c r="C117" s="14"/>
      <c r="D117" s="14"/>
      <c r="E117" s="14"/>
      <c r="F117" s="14"/>
      <c r="G117" s="14"/>
    </row>
    <row r="122" ht="12.75">
      <c r="B122" t="s">
        <v>315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ChiseldonPC</dc:creator>
  <cp:keywords/>
  <dc:description/>
  <cp:lastModifiedBy>Nina Hempstock - RFO &amp; Admin Officer - Chiseldon PC</cp:lastModifiedBy>
  <dcterms:created xsi:type="dcterms:W3CDTF">2023-03-10T11:03:36Z</dcterms:created>
  <dcterms:modified xsi:type="dcterms:W3CDTF">2023-03-15T12:21:06Z</dcterms:modified>
  <cp:category/>
  <cp:version/>
  <cp:contentType/>
  <cp:contentStatus/>
</cp:coreProperties>
</file>